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70" yWindow="135" windowWidth="1404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5" i="1" l="1"/>
  <c r="C49" i="1"/>
  <c r="B49" i="1"/>
  <c r="C30" i="1"/>
  <c r="B18" i="1"/>
  <c r="B12" i="1"/>
  <c r="B37" i="1" s="1"/>
  <c r="B51" i="1" s="1"/>
  <c r="C8" i="1"/>
  <c r="C7" i="1"/>
  <c r="C5" i="1"/>
  <c r="C6" i="1" s="1"/>
  <c r="C4" i="1"/>
  <c r="C37" i="1" s="1"/>
  <c r="C51" i="1" s="1"/>
  <c r="C53" i="1" l="1"/>
</calcChain>
</file>

<file path=xl/sharedStrings.xml><?xml version="1.0" encoding="utf-8"?>
<sst xmlns="http://schemas.openxmlformats.org/spreadsheetml/2006/main" count="69" uniqueCount="61">
  <si>
    <t>Финансы Баги</t>
  </si>
  <si>
    <t>когда</t>
  </si>
  <si>
    <t>приход</t>
  </si>
  <si>
    <t>расход</t>
  </si>
  <si>
    <t>Комменты</t>
  </si>
  <si>
    <t>передержка с 8 по 30 ноября</t>
  </si>
  <si>
    <t>аванс на корм</t>
  </si>
  <si>
    <t>Раксана</t>
  </si>
  <si>
    <t>Аня anna1981 (ноябрь)</t>
  </si>
  <si>
    <t>Светлана А</t>
  </si>
  <si>
    <t>Елена Epogeya</t>
  </si>
  <si>
    <t>Екатерина PolMachMur (ноябрь + на лечение)</t>
  </si>
  <si>
    <t>Виктория Vikki</t>
  </si>
  <si>
    <t>Маргарита Викторовна Margamif</t>
  </si>
  <si>
    <t>итого ноябрь 2014</t>
  </si>
  <si>
    <t>Всего</t>
  </si>
  <si>
    <t>баланс на</t>
  </si>
  <si>
    <t>постоянные фин.кураторы:</t>
  </si>
  <si>
    <t>последний месяц оплаты</t>
  </si>
  <si>
    <t>Аня anna1981</t>
  </si>
  <si>
    <t>Наталья Natka</t>
  </si>
  <si>
    <t>Екатерина PolMachMur</t>
  </si>
  <si>
    <t>Виктория (Vikki)</t>
  </si>
  <si>
    <t>ИТОГО:</t>
  </si>
  <si>
    <t>в месяц </t>
  </si>
  <si>
    <t>лекарства</t>
  </si>
  <si>
    <t>консервы</t>
  </si>
  <si>
    <t>обследование, ОКА, БХ, стрижка когтей</t>
  </si>
  <si>
    <t>Галина ТАТОШКА</t>
  </si>
  <si>
    <t>София Sola на КИВИ -1,8%</t>
  </si>
  <si>
    <t>Наталья Natka (ноябрь + на лечение) на КИВИ - 1,8%</t>
  </si>
  <si>
    <t>из темы Рози от Барминой Оли и Юли</t>
  </si>
  <si>
    <t>из темы Тоби</t>
  </si>
  <si>
    <t>из темы Рози от Натальи Natka</t>
  </si>
  <si>
    <t>анализ мочи общий и БХ</t>
  </si>
  <si>
    <t>Екатерина Орешкина</t>
  </si>
  <si>
    <t>Александра Сергеевна С</t>
  </si>
  <si>
    <t>Анна Strand</t>
  </si>
  <si>
    <t>из темы Рози</t>
  </si>
  <si>
    <t>July (ноябрь)</t>
  </si>
  <si>
    <t>Екатерина (MICHELLE)</t>
  </si>
  <si>
    <t>ронколейкин</t>
  </si>
  <si>
    <t>Александра (Деми)</t>
  </si>
  <si>
    <t>Аня anna1981 (декабрь)</t>
  </si>
  <si>
    <t>передержка за декабрь</t>
  </si>
  <si>
    <t>Екатерина PolMachMur (декабрь)</t>
  </si>
  <si>
    <t>Виктория vikki  (декабрь)</t>
  </si>
  <si>
    <t>Виктория VIENTRE</t>
  </si>
  <si>
    <t>матрас ватный 60х140</t>
  </si>
  <si>
    <t>итого декабрь 2014</t>
  </si>
  <si>
    <t>декабрь</t>
  </si>
  <si>
    <t>July</t>
  </si>
  <si>
    <t>Александра Деми (ноябрь)</t>
  </si>
  <si>
    <t>Екатерина MICHELLE (декабрь-январь)</t>
  </si>
  <si>
    <t>Лариса User</t>
  </si>
  <si>
    <t>Александра Деми (декабрь-январь+разово на НГ)</t>
  </si>
  <si>
    <t>Наталья Natka (декабрь-январь) на КИВИ - пока не получила</t>
  </si>
  <si>
    <t>July (декабрь-январь)</t>
  </si>
  <si>
    <t>Аня anna1981 (январь)</t>
  </si>
  <si>
    <t>Виктория vikki  (январь)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</si>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</sst>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d\ mmm\ yy;@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Verdana"/>
      <family val="2"/>
      <charset val="204"/>
    </font>
    <font>
      <sz val="10"/>
      <color indexed="10"/>
      <name val="Arial Cyr"/>
      <charset val="204"/>
    </font>
    <font>
      <b/>
      <sz val="11"/>
      <color indexed="10"/>
      <name val="Arial Cyr"/>
      <charset val="204"/>
    </font>
    <font>
      <b/>
      <sz val="11"/>
      <color rgb="FFFF0000"/>
      <name val="Arial Cyr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5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0" borderId="4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horizontal="center"/>
    </xf>
    <xf numFmtId="0" fontId="0" fillId="0" borderId="5" xfId="2" applyFont="1" applyFill="1" applyBorder="1" applyAlignment="1"/>
    <xf numFmtId="0" fontId="5" fillId="3" borderId="6" xfId="2" applyFont="1" applyFill="1" applyBorder="1" applyAlignment="1"/>
    <xf numFmtId="0" fontId="0" fillId="0" borderId="6" xfId="2" applyFont="1" applyFill="1" applyBorder="1" applyAlignment="1"/>
    <xf numFmtId="0" fontId="0" fillId="0" borderId="7" xfId="2" applyFont="1" applyFill="1" applyBorder="1" applyAlignment="1"/>
    <xf numFmtId="3" fontId="5" fillId="0" borderId="8" xfId="2" applyNumberFormat="1" applyFont="1" applyFill="1" applyBorder="1" applyAlignment="1">
      <alignment horizontal="center"/>
    </xf>
    <xf numFmtId="0" fontId="6" fillId="0" borderId="7" xfId="0" applyFont="1" applyFill="1" applyBorder="1" applyAlignment="1"/>
    <xf numFmtId="0" fontId="6" fillId="0" borderId="9" xfId="0" applyFont="1" applyFill="1" applyBorder="1" applyAlignment="1"/>
    <xf numFmtId="164" fontId="5" fillId="0" borderId="4" xfId="2" applyNumberFormat="1" applyFont="1" applyFill="1" applyBorder="1" applyAlignment="1">
      <alignment horizontal="center"/>
    </xf>
    <xf numFmtId="0" fontId="0" fillId="0" borderId="11" xfId="2" applyFont="1" applyFill="1" applyBorder="1" applyAlignment="1"/>
    <xf numFmtId="164" fontId="3" fillId="2" borderId="1" xfId="2" applyNumberFormat="1" applyFont="1" applyFill="1" applyBorder="1" applyAlignment="1">
      <alignment horizontal="center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Font="1" applyFill="1" applyBorder="1" applyAlignment="1"/>
    <xf numFmtId="14" fontId="0" fillId="0" borderId="7" xfId="0" applyNumberFormat="1" applyBorder="1"/>
    <xf numFmtId="3" fontId="5" fillId="0" borderId="7" xfId="0" applyNumberFormat="1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left"/>
    </xf>
    <xf numFmtId="0" fontId="3" fillId="2" borderId="12" xfId="0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center"/>
    </xf>
    <xf numFmtId="0" fontId="0" fillId="2" borderId="14" xfId="0" applyFill="1" applyBorder="1"/>
    <xf numFmtId="0" fontId="7" fillId="0" borderId="0" xfId="0" applyFont="1"/>
    <xf numFmtId="0" fontId="8" fillId="0" borderId="0" xfId="2" applyFont="1" applyAlignment="1">
      <alignment horizontal="right"/>
    </xf>
    <xf numFmtId="165" fontId="8" fillId="0" borderId="0" xfId="2" applyNumberFormat="1" applyFont="1" applyAlignment="1">
      <alignment horizontal="center"/>
    </xf>
    <xf numFmtId="4" fontId="9" fillId="0" borderId="0" xfId="0" applyNumberFormat="1" applyFont="1"/>
    <xf numFmtId="0" fontId="0" fillId="0" borderId="2" xfId="0" applyBorder="1" applyAlignment="1">
      <alignment horizontal="center"/>
    </xf>
    <xf numFmtId="0" fontId="11" fillId="0" borderId="3" xfId="0" applyFont="1" applyBorder="1"/>
    <xf numFmtId="0" fontId="11" fillId="0" borderId="5" xfId="2" applyFont="1" applyBorder="1" applyAlignment="1">
      <alignment horizontal="center"/>
    </xf>
    <xf numFmtId="0" fontId="4" fillId="0" borderId="21" xfId="2" applyFont="1" applyBorder="1"/>
    <xf numFmtId="3" fontId="11" fillId="0" borderId="7" xfId="0" applyNumberFormat="1" applyFont="1" applyFill="1" applyBorder="1" applyAlignment="1">
      <alignment horizontal="center"/>
    </xf>
    <xf numFmtId="0" fontId="0" fillId="0" borderId="23" xfId="0" applyFill="1" applyBorder="1"/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3" fontId="11" fillId="0" borderId="4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0" fillId="0" borderId="28" xfId="0" applyBorder="1"/>
    <xf numFmtId="0" fontId="12" fillId="0" borderId="0" xfId="0" applyFont="1"/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center"/>
    </xf>
    <xf numFmtId="0" fontId="5" fillId="0" borderId="6" xfId="2" applyFont="1" applyFill="1" applyBorder="1" applyAlignment="1"/>
    <xf numFmtId="0" fontId="6" fillId="0" borderId="29" xfId="0" applyFont="1" applyFill="1" applyBorder="1" applyAlignment="1"/>
    <xf numFmtId="0" fontId="0" fillId="0" borderId="4" xfId="2" applyFont="1" applyFill="1" applyBorder="1" applyAlignment="1"/>
    <xf numFmtId="164" fontId="5" fillId="0" borderId="4" xfId="2" applyNumberFormat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0" fillId="0" borderId="29" xfId="2" applyFont="1" applyFill="1" applyBorder="1" applyAlignment="1">
      <alignment horizontal="left"/>
    </xf>
    <xf numFmtId="0" fontId="0" fillId="0" borderId="22" xfId="2" applyFont="1" applyFill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0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0" fillId="3" borderId="7" xfId="2" applyFont="1" applyFill="1" applyBorder="1" applyAlignment="1"/>
  </cellXfs>
  <cellStyles count="3">
    <cellStyle name="Гиперссылка" xfId="1" builtinId="8"/>
    <cellStyle name="Обычный" xfId="0" builtinId="0"/>
    <cellStyle name="Обычный_!Финансы_Фредди" xfId="2"/>
  </cellStyles>
  <dxfs count="15"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37" workbookViewId="0">
      <selection activeCell="D57" sqref="D57"/>
    </sheetView>
  </sheetViews>
  <sheetFormatPr defaultRowHeight="15" x14ac:dyDescent="0.25"/>
  <cols>
    <col min="1" max="1" width="23.140625" bestFit="1" customWidth="1"/>
    <col min="2" max="3" width="14.28515625" customWidth="1"/>
    <col min="4" max="4" width="69.28515625" bestFit="1" customWidth="1"/>
  </cols>
  <sheetData>
    <row r="1" spans="1:4" ht="18.75" x14ac:dyDescent="0.3">
      <c r="A1" s="1" t="s">
        <v>0</v>
      </c>
    </row>
    <row r="2" spans="1:4" ht="15" customHeight="1" thickBot="1" x14ac:dyDescent="0.3">
      <c r="A2" s="2"/>
    </row>
    <row r="3" spans="1:4" ht="15.75" thickBot="1" x14ac:dyDescent="0.3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6">
        <v>41951</v>
      </c>
      <c r="B4" s="7"/>
      <c r="C4" s="7">
        <f>1700+220</f>
        <v>1920</v>
      </c>
      <c r="D4" s="8" t="s">
        <v>27</v>
      </c>
    </row>
    <row r="5" spans="1:4" x14ac:dyDescent="0.25">
      <c r="A5" s="6">
        <v>41951</v>
      </c>
      <c r="B5" s="7"/>
      <c r="C5" s="7">
        <f>250*23</f>
        <v>5750</v>
      </c>
      <c r="D5" s="10" t="s">
        <v>5</v>
      </c>
    </row>
    <row r="6" spans="1:4" x14ac:dyDescent="0.25">
      <c r="A6" s="6">
        <v>41951</v>
      </c>
      <c r="B6" s="7"/>
      <c r="C6" s="7">
        <f>7500-C5</f>
        <v>1750</v>
      </c>
      <c r="D6" s="9" t="s">
        <v>6</v>
      </c>
    </row>
    <row r="7" spans="1:4" x14ac:dyDescent="0.25">
      <c r="A7" s="6">
        <v>41951</v>
      </c>
      <c r="B7" s="7"/>
      <c r="C7" s="7">
        <f>214.4+297.6*0.93</f>
        <v>491.16800000000001</v>
      </c>
      <c r="D7" s="44" t="s">
        <v>25</v>
      </c>
    </row>
    <row r="8" spans="1:4" x14ac:dyDescent="0.25">
      <c r="A8" s="6">
        <v>41951</v>
      </c>
      <c r="B8" s="7"/>
      <c r="C8" s="7">
        <f>328.8*0.93</f>
        <v>305.78400000000005</v>
      </c>
      <c r="D8" s="44" t="s">
        <v>26</v>
      </c>
    </row>
    <row r="9" spans="1:4" x14ac:dyDescent="0.25">
      <c r="A9" s="6">
        <v>41951</v>
      </c>
      <c r="B9" s="7">
        <v>500</v>
      </c>
      <c r="C9" s="7"/>
      <c r="D9" s="10" t="s">
        <v>7</v>
      </c>
    </row>
    <row r="10" spans="1:4" x14ac:dyDescent="0.25">
      <c r="A10" s="6">
        <v>41952</v>
      </c>
      <c r="B10" s="7">
        <v>500</v>
      </c>
      <c r="C10" s="7"/>
      <c r="D10" s="11" t="s">
        <v>8</v>
      </c>
    </row>
    <row r="11" spans="1:4" x14ac:dyDescent="0.25">
      <c r="A11" s="6">
        <v>41952</v>
      </c>
      <c r="B11" s="7">
        <v>3000</v>
      </c>
      <c r="C11" s="7"/>
      <c r="D11" s="10" t="s">
        <v>9</v>
      </c>
    </row>
    <row r="12" spans="1:4" x14ac:dyDescent="0.25">
      <c r="A12" s="6">
        <v>41952</v>
      </c>
      <c r="B12" s="7">
        <f>500*0.982</f>
        <v>491</v>
      </c>
      <c r="C12" s="12"/>
      <c r="D12" s="10" t="s">
        <v>29</v>
      </c>
    </row>
    <row r="13" spans="1:4" x14ac:dyDescent="0.25">
      <c r="A13" s="6">
        <v>41953</v>
      </c>
      <c r="B13" s="7">
        <v>2000</v>
      </c>
      <c r="C13" s="12"/>
      <c r="D13" s="13" t="s">
        <v>10</v>
      </c>
    </row>
    <row r="14" spans="1:4" x14ac:dyDescent="0.25">
      <c r="A14" s="6">
        <v>41953</v>
      </c>
      <c r="B14" s="7">
        <v>1000</v>
      </c>
      <c r="C14" s="7"/>
      <c r="D14" s="14" t="s">
        <v>11</v>
      </c>
    </row>
    <row r="15" spans="1:4" x14ac:dyDescent="0.25">
      <c r="A15" s="6">
        <v>41953</v>
      </c>
      <c r="B15" s="7">
        <v>500</v>
      </c>
      <c r="C15" s="7"/>
      <c r="D15" s="14" t="s">
        <v>12</v>
      </c>
    </row>
    <row r="16" spans="1:4" x14ac:dyDescent="0.25">
      <c r="A16" s="6">
        <v>41953</v>
      </c>
      <c r="B16" s="7">
        <v>500</v>
      </c>
      <c r="C16" s="7"/>
      <c r="D16" s="14" t="s">
        <v>13</v>
      </c>
    </row>
    <row r="17" spans="1:4" x14ac:dyDescent="0.25">
      <c r="A17" s="6">
        <v>41953</v>
      </c>
      <c r="B17" s="7">
        <v>1000</v>
      </c>
      <c r="C17" s="7"/>
      <c r="D17" s="14" t="s">
        <v>28</v>
      </c>
    </row>
    <row r="18" spans="1:4" x14ac:dyDescent="0.25">
      <c r="A18" s="6">
        <v>41953</v>
      </c>
      <c r="B18" s="7">
        <f>3000*0.982</f>
        <v>2946</v>
      </c>
      <c r="C18" s="12"/>
      <c r="D18" s="45" t="s">
        <v>30</v>
      </c>
    </row>
    <row r="19" spans="1:4" x14ac:dyDescent="0.25">
      <c r="A19" s="6">
        <v>41953</v>
      </c>
      <c r="B19" s="7"/>
      <c r="C19" s="7">
        <v>148</v>
      </c>
      <c r="D19" s="10" t="s">
        <v>25</v>
      </c>
    </row>
    <row r="20" spans="1:4" ht="15" customHeight="1" x14ac:dyDescent="0.25">
      <c r="A20" s="6">
        <v>41955</v>
      </c>
      <c r="B20" s="7">
        <v>1500</v>
      </c>
      <c r="C20" s="7"/>
      <c r="D20" s="11" t="s">
        <v>31</v>
      </c>
    </row>
    <row r="21" spans="1:4" x14ac:dyDescent="0.25">
      <c r="A21" s="6">
        <v>41955</v>
      </c>
      <c r="B21" s="7">
        <v>1891.39</v>
      </c>
      <c r="C21" s="7"/>
      <c r="D21" s="11" t="s">
        <v>32</v>
      </c>
    </row>
    <row r="22" spans="1:4" ht="14.45" customHeight="1" x14ac:dyDescent="0.25">
      <c r="A22" s="6">
        <v>41955</v>
      </c>
      <c r="B22" s="7">
        <v>1500</v>
      </c>
      <c r="C22" s="7"/>
      <c r="D22" s="11" t="s">
        <v>33</v>
      </c>
    </row>
    <row r="23" spans="1:4" x14ac:dyDescent="0.25">
      <c r="A23" s="6">
        <v>41955</v>
      </c>
      <c r="B23" s="7"/>
      <c r="C23" s="7">
        <v>640</v>
      </c>
      <c r="D23" s="10" t="s">
        <v>34</v>
      </c>
    </row>
    <row r="24" spans="1:4" ht="14.45" customHeight="1" x14ac:dyDescent="0.25">
      <c r="A24" s="6">
        <v>41956</v>
      </c>
      <c r="B24" s="7">
        <v>500</v>
      </c>
      <c r="C24" s="7"/>
      <c r="D24" s="11" t="s">
        <v>35</v>
      </c>
    </row>
    <row r="25" spans="1:4" x14ac:dyDescent="0.25">
      <c r="A25" s="6">
        <v>41956</v>
      </c>
      <c r="B25" s="7">
        <v>500</v>
      </c>
      <c r="C25" s="7"/>
      <c r="D25" s="11" t="s">
        <v>36</v>
      </c>
    </row>
    <row r="26" spans="1:4" ht="15" customHeight="1" x14ac:dyDescent="0.25">
      <c r="A26" s="6">
        <v>41956</v>
      </c>
      <c r="B26" s="7">
        <v>500</v>
      </c>
      <c r="C26" s="7"/>
      <c r="D26" s="11" t="s">
        <v>37</v>
      </c>
    </row>
    <row r="27" spans="1:4" x14ac:dyDescent="0.25">
      <c r="A27" s="6">
        <v>41957</v>
      </c>
      <c r="B27" s="7">
        <v>2000</v>
      </c>
      <c r="C27" s="7"/>
      <c r="D27" s="11" t="s">
        <v>38</v>
      </c>
    </row>
    <row r="28" spans="1:4" ht="15" customHeight="1" x14ac:dyDescent="0.25">
      <c r="A28" s="6">
        <v>41957</v>
      </c>
      <c r="B28" s="7">
        <v>1000</v>
      </c>
      <c r="C28" s="7"/>
      <c r="D28" s="11" t="s">
        <v>39</v>
      </c>
    </row>
    <row r="29" spans="1:4" x14ac:dyDescent="0.25">
      <c r="A29" s="6">
        <v>41958</v>
      </c>
      <c r="B29" s="7">
        <v>3000</v>
      </c>
      <c r="C29" s="7"/>
      <c r="D29" s="46" t="s">
        <v>40</v>
      </c>
    </row>
    <row r="30" spans="1:4" x14ac:dyDescent="0.25">
      <c r="A30" s="6">
        <v>41959</v>
      </c>
      <c r="B30" s="7"/>
      <c r="C30" s="7">
        <f>945*0.93</f>
        <v>878.85</v>
      </c>
      <c r="D30" s="46" t="s">
        <v>41</v>
      </c>
    </row>
    <row r="31" spans="1:4" x14ac:dyDescent="0.25">
      <c r="A31" s="6">
        <v>41960</v>
      </c>
      <c r="B31" s="7">
        <v>500</v>
      </c>
      <c r="C31" s="7"/>
      <c r="D31" s="11" t="s">
        <v>52</v>
      </c>
    </row>
    <row r="32" spans="1:4" x14ac:dyDescent="0.25">
      <c r="A32" s="6">
        <v>41969</v>
      </c>
      <c r="B32" s="7">
        <v>500</v>
      </c>
      <c r="C32" s="7"/>
      <c r="D32" s="11" t="s">
        <v>43</v>
      </c>
    </row>
    <row r="33" spans="1:4" x14ac:dyDescent="0.25">
      <c r="A33" s="47">
        <v>41971</v>
      </c>
      <c r="B33" s="7"/>
      <c r="C33" s="7">
        <v>7500</v>
      </c>
      <c r="D33" s="10" t="s">
        <v>44</v>
      </c>
    </row>
    <row r="34" spans="1:4" x14ac:dyDescent="0.25">
      <c r="A34" s="47">
        <v>41973</v>
      </c>
      <c r="B34" s="7">
        <v>500</v>
      </c>
      <c r="C34" s="7"/>
      <c r="D34" s="14" t="s">
        <v>45</v>
      </c>
    </row>
    <row r="35" spans="1:4" x14ac:dyDescent="0.25">
      <c r="A35" s="47">
        <v>41973</v>
      </c>
      <c r="B35" s="7">
        <v>500</v>
      </c>
      <c r="C35" s="7"/>
      <c r="D35" s="10" t="s">
        <v>46</v>
      </c>
    </row>
    <row r="36" spans="1:4" ht="15.75" thickBot="1" x14ac:dyDescent="0.3">
      <c r="A36" s="15"/>
      <c r="B36" s="7"/>
      <c r="C36" s="7"/>
      <c r="D36" s="16"/>
    </row>
    <row r="37" spans="1:4" ht="15.75" thickBot="1" x14ac:dyDescent="0.3">
      <c r="A37" s="17" t="s">
        <v>14</v>
      </c>
      <c r="B37" s="18">
        <f>SUM(B4:B36)</f>
        <v>26828.39</v>
      </c>
      <c r="C37" s="18">
        <f>SUM(C4:C36)</f>
        <v>19383.802</v>
      </c>
      <c r="D37" s="19"/>
    </row>
    <row r="38" spans="1:4" x14ac:dyDescent="0.25">
      <c r="A38" s="47">
        <v>41974</v>
      </c>
      <c r="B38" s="7">
        <v>1000</v>
      </c>
      <c r="C38" s="7"/>
      <c r="D38" s="48" t="s">
        <v>47</v>
      </c>
    </row>
    <row r="39" spans="1:4" x14ac:dyDescent="0.25">
      <c r="A39" s="47">
        <v>41974</v>
      </c>
      <c r="B39" s="7">
        <v>500</v>
      </c>
      <c r="C39" s="7"/>
      <c r="D39" s="10" t="s">
        <v>7</v>
      </c>
    </row>
    <row r="40" spans="1:4" x14ac:dyDescent="0.25">
      <c r="A40" s="47">
        <v>41977</v>
      </c>
      <c r="B40" s="7"/>
      <c r="C40" s="7">
        <v>250</v>
      </c>
      <c r="D40" s="10" t="s">
        <v>48</v>
      </c>
    </row>
    <row r="41" spans="1:4" x14ac:dyDescent="0.25">
      <c r="A41" s="47">
        <v>41981</v>
      </c>
      <c r="B41" s="7">
        <v>6000</v>
      </c>
      <c r="C41" s="7"/>
      <c r="D41" s="46" t="s">
        <v>53</v>
      </c>
    </row>
    <row r="42" spans="1:4" x14ac:dyDescent="0.25">
      <c r="A42" s="47">
        <v>41982</v>
      </c>
      <c r="B42" s="7">
        <v>1000</v>
      </c>
      <c r="C42" s="7"/>
      <c r="D42" s="46" t="s">
        <v>54</v>
      </c>
    </row>
    <row r="43" spans="1:4" x14ac:dyDescent="0.25">
      <c r="A43" s="47">
        <v>41983</v>
      </c>
      <c r="B43" s="7">
        <v>1500</v>
      </c>
      <c r="C43" s="7"/>
      <c r="D43" s="11" t="s">
        <v>55</v>
      </c>
    </row>
    <row r="44" spans="1:4" x14ac:dyDescent="0.25">
      <c r="A44" s="47">
        <v>41983</v>
      </c>
      <c r="B44" s="7">
        <v>3000</v>
      </c>
      <c r="C44" s="7"/>
      <c r="D44" s="64" t="s">
        <v>56</v>
      </c>
    </row>
    <row r="45" spans="1:4" x14ac:dyDescent="0.25">
      <c r="A45" s="47">
        <v>41988</v>
      </c>
      <c r="B45" s="7">
        <v>2000</v>
      </c>
      <c r="C45" s="7"/>
      <c r="D45" s="11" t="s">
        <v>57</v>
      </c>
    </row>
    <row r="46" spans="1:4" x14ac:dyDescent="0.25">
      <c r="A46" s="47">
        <v>41988</v>
      </c>
      <c r="B46" s="7">
        <v>500</v>
      </c>
      <c r="C46" s="7"/>
      <c r="D46" s="11" t="s">
        <v>58</v>
      </c>
    </row>
    <row r="47" spans="1:4" x14ac:dyDescent="0.25">
      <c r="A47" s="47">
        <v>41988</v>
      </c>
      <c r="B47" s="7">
        <v>800</v>
      </c>
      <c r="C47" s="7"/>
      <c r="D47" s="10" t="s">
        <v>59</v>
      </c>
    </row>
    <row r="48" spans="1:4" ht="15.75" thickBot="1" x14ac:dyDescent="0.3">
      <c r="A48" s="15"/>
      <c r="B48" s="7"/>
      <c r="C48" s="7"/>
      <c r="D48" s="16"/>
    </row>
    <row r="49" spans="1:4" ht="15.75" thickBot="1" x14ac:dyDescent="0.3">
      <c r="A49" s="17" t="s">
        <v>49</v>
      </c>
      <c r="B49" s="18">
        <f>SUM(B38:B48)</f>
        <v>16300</v>
      </c>
      <c r="C49" s="18">
        <f>SUM(C38:C48)</f>
        <v>250</v>
      </c>
      <c r="D49" s="19"/>
    </row>
    <row r="50" spans="1:4" x14ac:dyDescent="0.25">
      <c r="A50" s="20"/>
      <c r="B50" s="21"/>
      <c r="C50" s="21"/>
      <c r="D50" s="22"/>
    </row>
    <row r="51" spans="1:4" ht="15.75" thickBot="1" x14ac:dyDescent="0.3">
      <c r="A51" s="23" t="s">
        <v>15</v>
      </c>
      <c r="B51" s="24">
        <f>B37+B49</f>
        <v>43128.39</v>
      </c>
      <c r="C51" s="24">
        <f>C37+C49</f>
        <v>19633.802</v>
      </c>
      <c r="D51" s="25"/>
    </row>
    <row r="52" spans="1:4" x14ac:dyDescent="0.25">
      <c r="A52" s="26"/>
      <c r="B52" s="26"/>
      <c r="C52" s="26"/>
    </row>
    <row r="53" spans="1:4" x14ac:dyDescent="0.25">
      <c r="A53" s="27" t="s">
        <v>16</v>
      </c>
      <c r="B53" s="28">
        <v>41992</v>
      </c>
      <c r="C53" s="29">
        <f>B51-C51</f>
        <v>23494.588</v>
      </c>
    </row>
    <row r="54" spans="1:4" ht="15.75" thickBot="1" x14ac:dyDescent="0.3"/>
    <row r="55" spans="1:4" ht="15.75" thickBot="1" x14ac:dyDescent="0.3">
      <c r="A55" s="55" t="s">
        <v>17</v>
      </c>
      <c r="B55" s="56"/>
      <c r="C55" s="30"/>
      <c r="D55" s="31" t="s">
        <v>18</v>
      </c>
    </row>
    <row r="56" spans="1:4" ht="15.75" thickBot="1" x14ac:dyDescent="0.3">
      <c r="A56" s="57"/>
      <c r="B56" s="58"/>
      <c r="C56" s="58"/>
      <c r="D56" s="59"/>
    </row>
    <row r="57" spans="1:4" x14ac:dyDescent="0.25">
      <c r="A57" s="60" t="s">
        <v>19</v>
      </c>
      <c r="B57" s="61"/>
      <c r="C57" s="32">
        <v>500</v>
      </c>
      <c r="D57" s="33" t="s">
        <v>60</v>
      </c>
    </row>
    <row r="58" spans="1:4" x14ac:dyDescent="0.25">
      <c r="A58" s="62" t="s">
        <v>20</v>
      </c>
      <c r="B58" s="63"/>
      <c r="C58" s="34">
        <v>1500</v>
      </c>
      <c r="D58" s="35" t="s">
        <v>60</v>
      </c>
    </row>
    <row r="59" spans="1:4" x14ac:dyDescent="0.25">
      <c r="A59" s="62" t="s">
        <v>21</v>
      </c>
      <c r="B59" s="63"/>
      <c r="C59" s="34">
        <v>500</v>
      </c>
      <c r="D59" s="35" t="s">
        <v>50</v>
      </c>
    </row>
    <row r="60" spans="1:4" x14ac:dyDescent="0.25">
      <c r="A60" s="49" t="s">
        <v>22</v>
      </c>
      <c r="B60" s="50"/>
      <c r="C60" s="34">
        <v>500</v>
      </c>
      <c r="D60" s="35" t="s">
        <v>60</v>
      </c>
    </row>
    <row r="61" spans="1:4" x14ac:dyDescent="0.25">
      <c r="A61" s="36" t="s">
        <v>40</v>
      </c>
      <c r="B61" s="37"/>
      <c r="C61" s="38">
        <v>2500</v>
      </c>
      <c r="D61" s="35" t="s">
        <v>60</v>
      </c>
    </row>
    <row r="62" spans="1:4" x14ac:dyDescent="0.25">
      <c r="A62" s="36" t="s">
        <v>51</v>
      </c>
      <c r="B62" s="37"/>
      <c r="C62" s="38">
        <v>1000</v>
      </c>
      <c r="D62" s="35" t="s">
        <v>60</v>
      </c>
    </row>
    <row r="63" spans="1:4" x14ac:dyDescent="0.25">
      <c r="A63" s="51" t="s">
        <v>42</v>
      </c>
      <c r="B63" s="52"/>
      <c r="C63" s="38">
        <v>500</v>
      </c>
      <c r="D63" s="35" t="s">
        <v>60</v>
      </c>
    </row>
    <row r="64" spans="1:4" ht="15.75" thickBot="1" x14ac:dyDescent="0.3">
      <c r="A64" s="53"/>
      <c r="B64" s="54"/>
      <c r="C64" s="39"/>
      <c r="D64" s="40"/>
    </row>
    <row r="65" spans="1:4" x14ac:dyDescent="0.25">
      <c r="A65" s="41"/>
      <c r="B65" s="42" t="s">
        <v>23</v>
      </c>
      <c r="C65" s="43">
        <f>SUM(C57:C64)</f>
        <v>7000</v>
      </c>
      <c r="D65" s="41" t="s">
        <v>24</v>
      </c>
    </row>
  </sheetData>
  <mergeCells count="8">
    <mergeCell ref="A58:B58"/>
    <mergeCell ref="A59:B59"/>
    <mergeCell ref="A60:B60"/>
    <mergeCell ref="A63:B63"/>
    <mergeCell ref="A64:B64"/>
    <mergeCell ref="A57:B57"/>
    <mergeCell ref="A55:B55"/>
    <mergeCell ref="A56:D56"/>
  </mergeCells>
  <conditionalFormatting sqref="C53">
    <cfRule type="cellIs" dxfId="9" priority="1" stopIfTrue="1" operator="lessThan">
      <formula>0</formula>
    </cfRule>
    <cfRule type="cellIs" dxfId="8" priority="2" stopIfTrue="1" operator="lessThan">
      <formula>0</formula>
    </cfRule>
    <cfRule type="cellIs" dxfId="7" priority="3" stopIfTrue="1" operator="lessThan">
      <formula>0</formula>
    </cfRule>
    <cfRule type="cellIs" dxfId="6" priority="4" stopIfTrue="1" operator="lessThan">
      <formula>0</formula>
    </cfRule>
    <cfRule type="cellIs" dxfId="5" priority="5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Ozerova Natalya</dc:creator>
  <cp:lastModifiedBy>Наталья Озерова</cp:lastModifiedBy>
  <dcterms:created xsi:type="dcterms:W3CDTF">2014-11-11T11:44:55Z</dcterms:created>
  <dcterms:modified xsi:type="dcterms:W3CDTF">2014-12-19T19:01:49Z</dcterms:modified>
</cp:coreProperties>
</file>