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135" windowWidth="140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8" i="1" l="1"/>
  <c r="C121" i="1"/>
  <c r="B121" i="1"/>
  <c r="C108" i="1"/>
  <c r="B108" i="1"/>
  <c r="C94" i="1"/>
  <c r="B94" i="1"/>
  <c r="C82" i="1"/>
  <c r="B82" i="1"/>
  <c r="C71" i="1"/>
  <c r="B71" i="1"/>
  <c r="C64" i="1"/>
  <c r="C61" i="1"/>
  <c r="B61" i="1"/>
  <c r="C53" i="1"/>
  <c r="B53" i="1"/>
  <c r="B37" i="1"/>
  <c r="B123" i="1" s="1"/>
  <c r="C30" i="1"/>
  <c r="B18" i="1"/>
  <c r="B12" i="1"/>
  <c r="C8" i="1"/>
  <c r="C7" i="1"/>
  <c r="C5" i="1"/>
  <c r="C6" i="1" s="1"/>
  <c r="C4" i="1"/>
  <c r="C37" i="1" l="1"/>
  <c r="C123" i="1" s="1"/>
  <c r="C125" i="1" s="1"/>
</calcChain>
</file>

<file path=xl/comments1.xml><?xml version="1.0" encoding="utf-8"?>
<comments xmlns="http://schemas.openxmlformats.org/spreadsheetml/2006/main">
  <authors>
    <author>Наталья Озерова</author>
  </authors>
  <commentList>
    <comment ref="C136" authorId="0">
      <text>
        <r>
          <rPr>
            <b/>
            <sz val="9"/>
            <color indexed="81"/>
            <rFont val="Tahoma"/>
            <charset val="1"/>
          </rPr>
          <t>Наталья Озерова:</t>
        </r>
        <r>
          <rPr>
            <sz val="9"/>
            <color indexed="81"/>
            <rFont val="Tahoma"/>
            <charset val="1"/>
          </rPr>
          <t xml:space="preserve">
до июля2015 было 500руб</t>
        </r>
      </text>
    </comment>
  </commentList>
</comments>
</file>

<file path=xl/sharedStrings.xml><?xml version="1.0" encoding="utf-8"?>
<sst xmlns="http://schemas.openxmlformats.org/spreadsheetml/2006/main" count="138" uniqueCount="123">
  <si>
    <t>Финансы Баги</t>
  </si>
  <si>
    <t>когда</t>
  </si>
  <si>
    <t>приход</t>
  </si>
  <si>
    <t>расход</t>
  </si>
  <si>
    <t>Комменты</t>
  </si>
  <si>
    <t>передержка с 8 по 30 ноября</t>
  </si>
  <si>
    <t>Раксана</t>
  </si>
  <si>
    <t>Аня anna1981 (ноябрь)</t>
  </si>
  <si>
    <t>Светлана А</t>
  </si>
  <si>
    <t>Елена Epogeya</t>
  </si>
  <si>
    <t>Екатерина PolMachMur (ноябрь + на лечение)</t>
  </si>
  <si>
    <t>Виктория Vikki</t>
  </si>
  <si>
    <t>Маргарита Викторовна Margamif</t>
  </si>
  <si>
    <t>итого ноябрь 2014</t>
  </si>
  <si>
    <t>Всего</t>
  </si>
  <si>
    <t>баланс на</t>
  </si>
  <si>
    <t>постоянные фин.кураторы:</t>
  </si>
  <si>
    <t>последний месяц оплаты</t>
  </si>
  <si>
    <t>Аня anna1981</t>
  </si>
  <si>
    <t>Наталья Natka</t>
  </si>
  <si>
    <t>Екатерина PolMachMur</t>
  </si>
  <si>
    <t>Виктория (Vikki)</t>
  </si>
  <si>
    <t>ИТОГО:</t>
  </si>
  <si>
    <t>в месяц </t>
  </si>
  <si>
    <t>лекарства</t>
  </si>
  <si>
    <t>консервы</t>
  </si>
  <si>
    <t>обследование, ОКА, БХ, стрижка когтей</t>
  </si>
  <si>
    <t>Галина ТАТОШКА</t>
  </si>
  <si>
    <t>София Sola на КИВИ -1,8%</t>
  </si>
  <si>
    <t>Наталья Natka (ноябрь + на лечение) на КИВИ - 1,8%</t>
  </si>
  <si>
    <t>из темы Рози от Барминой Оли и Юли</t>
  </si>
  <si>
    <t>из темы Тоби</t>
  </si>
  <si>
    <t>из темы Рози от Натальи Natka</t>
  </si>
  <si>
    <t>анализ мочи общий и БХ</t>
  </si>
  <si>
    <t>Екатерина Орешкина</t>
  </si>
  <si>
    <t>Александра Сергеевна С</t>
  </si>
  <si>
    <t>Анна Strand</t>
  </si>
  <si>
    <t>из темы Рози</t>
  </si>
  <si>
    <t>July (ноябрь)</t>
  </si>
  <si>
    <t>Екатерина (MICHELLE)</t>
  </si>
  <si>
    <t>ронколейкин</t>
  </si>
  <si>
    <t>Александра (Деми)</t>
  </si>
  <si>
    <t>Аня anna1981 (декабрь)</t>
  </si>
  <si>
    <t>передержка за декабрь</t>
  </si>
  <si>
    <t>Екатерина PolMachMur (декабрь)</t>
  </si>
  <si>
    <t>Виктория vikki  (декабрь)</t>
  </si>
  <si>
    <t>Виктория VIENTRE</t>
  </si>
  <si>
    <t>матрас ватный 60х140</t>
  </si>
  <si>
    <t>итого декабрь 2014</t>
  </si>
  <si>
    <t>July</t>
  </si>
  <si>
    <t>Александра Деми (ноябрь)</t>
  </si>
  <si>
    <t>Екатерина MICHELLE (декабрь-январь)</t>
  </si>
  <si>
    <t>Лариса User</t>
  </si>
  <si>
    <t>Александра Деми (декабрь-январь+разово на НГ)</t>
  </si>
  <si>
    <t>July (декабрь-январь)</t>
  </si>
  <si>
    <t>Аня anna1981 (январь)</t>
  </si>
  <si>
    <t>Виктория vikki  (январь)</t>
  </si>
  <si>
    <t>http://vao-priut.org/forumy/vazhnye-i-srochnye-voprosy/srochnye-voprosy-trebuetsya-osobennoe-vnimanie/s-bagi-snova-beda-i</t>
  </si>
  <si>
    <t>Наталья Natka (декабрь-январь) на КИВИ</t>
  </si>
  <si>
    <t>Екатерина PolMachMur (январь)</t>
  </si>
  <si>
    <t>Инна Шевчик</t>
  </si>
  <si>
    <t>передержка за январь</t>
  </si>
  <si>
    <t>Екатерина MICHELLE (февраль)</t>
  </si>
  <si>
    <t>Екатерина PolMachMur (февраль)</t>
  </si>
  <si>
    <t>Виктория vikki  (февраль)</t>
  </si>
  <si>
    <t>Наталья Natka (февраль) на КИВИ - 3%</t>
  </si>
  <si>
    <t>Аня anna1981 (февраль)</t>
  </si>
  <si>
    <t>передержка за февраль</t>
  </si>
  <si>
    <t>итого январь 2015</t>
  </si>
  <si>
    <t>July (февраль)</t>
  </si>
  <si>
    <t>итого февраль 2015</t>
  </si>
  <si>
    <t>глистогонка, лежак, шампунь</t>
  </si>
  <si>
    <t>Екатерина MICHELLE (март)</t>
  </si>
  <si>
    <t>Екатерина PolMachMur (март)</t>
  </si>
  <si>
    <t>Аня anna1981 (март)</t>
  </si>
  <si>
    <t>Александра Деми (февраль-март)</t>
  </si>
  <si>
    <t>передержка за март</t>
  </si>
  <si>
    <t>July (март)</t>
  </si>
  <si>
    <t>Наталья Natka (март) на КИВИ - 3%</t>
  </si>
  <si>
    <t>Виктория vikki  (март)</t>
  </si>
  <si>
    <t>Екатерина MICHELLE (апрель)</t>
  </si>
  <si>
    <t>Екатерина PolMachMur (апрель)</t>
  </si>
  <si>
    <t>Аня anna1981 (апрель)</t>
  </si>
  <si>
    <t>Виктория vikki  (апрель)</t>
  </si>
  <si>
    <t>передержка за апрель</t>
  </si>
  <si>
    <t>итого март 2015</t>
  </si>
  <si>
    <t>July (апрель)</t>
  </si>
  <si>
    <t>корм Royal Canin Medium Adult 15кг</t>
  </si>
  <si>
    <t>Наталья Natka (апрель) на КИВИ - 2%</t>
  </si>
  <si>
    <t>Екатерина MICHELLE (май)</t>
  </si>
  <si>
    <t>Виктория vikki  (май)</t>
  </si>
  <si>
    <t>Екатерина PolMachMur (май)</t>
  </si>
  <si>
    <t>Аня anna1981 (май)</t>
  </si>
  <si>
    <t>передержка за май</t>
  </si>
  <si>
    <t>итого апрель 2015</t>
  </si>
  <si>
    <t>Наталья Natka (май) на КИВИ - 2%</t>
  </si>
  <si>
    <t>адресник</t>
  </si>
  <si>
    <t>обследование в клинике, УЗИ, анализы</t>
  </si>
  <si>
    <t>July (май)</t>
  </si>
  <si>
    <t>глистогонное Мильбемакс - 4 таблетки</t>
  </si>
  <si>
    <t>Александра Деми (апрель-май)</t>
  </si>
  <si>
    <t>Екатерина MICHELLE (июнь)</t>
  </si>
  <si>
    <t>Екатерина PolMachMur (июнь)</t>
  </si>
  <si>
    <t>Виктория vikki  (июнь)</t>
  </si>
  <si>
    <t>передержка за июнь</t>
  </si>
  <si>
    <t>Аня anna1981 (июнь)</t>
  </si>
  <si>
    <t>итого май 2015</t>
  </si>
  <si>
    <t>июнь</t>
  </si>
  <si>
    <t>май</t>
  </si>
  <si>
    <t>July (июнь)</t>
  </si>
  <si>
    <t>Наталья Natka (июнь-июль) на КИВИ</t>
  </si>
  <si>
    <t>Anna Breath (июнь)</t>
  </si>
  <si>
    <t>Ольга Белова</t>
  </si>
  <si>
    <t>корм Royal Canin 15 кг</t>
  </si>
  <si>
    <t>Виктория vikki  (июль)</t>
  </si>
  <si>
    <t>Екатерина MICHELLE (июль)</t>
  </si>
  <si>
    <t>Екатерина PolMachMur (июль)</t>
  </si>
  <si>
    <t>Anna Breath (июль)</t>
  </si>
  <si>
    <t>передержка за июль</t>
  </si>
  <si>
    <t>итого июнь 2015</t>
  </si>
  <si>
    <t>июль</t>
  </si>
  <si>
    <t>Anna Breath</t>
  </si>
  <si>
    <t>корм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</si>
</sst>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7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0" fontId="0" fillId="0" borderId="6" xfId="2" applyFont="1" applyFill="1" applyBorder="1" applyAlignment="1"/>
    <xf numFmtId="0" fontId="0" fillId="0" borderId="7" xfId="2" applyFont="1" applyFill="1" applyBorder="1" applyAlignment="1"/>
    <xf numFmtId="3" fontId="5" fillId="0" borderId="8" xfId="2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9" xfId="0" applyFont="1" applyFill="1" applyBorder="1" applyAlignment="1"/>
    <xf numFmtId="164" fontId="5" fillId="0" borderId="4" xfId="2" applyNumberFormat="1" applyFont="1" applyFill="1" applyBorder="1" applyAlignment="1">
      <alignment horizontal="center"/>
    </xf>
    <xf numFmtId="0" fontId="0" fillId="0" borderId="11" xfId="2" applyFont="1" applyFill="1" applyBorder="1" applyAlignment="1"/>
    <xf numFmtId="164" fontId="3" fillId="2" borderId="1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Font="1" applyFill="1" applyBorder="1" applyAlignment="1"/>
    <xf numFmtId="14" fontId="0" fillId="0" borderId="7" xfId="0" applyNumberFormat="1" applyBorder="1"/>
    <xf numFmtId="3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3" fillId="2" borderId="12" xfId="0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7" fillId="0" borderId="0" xfId="0" applyFont="1"/>
    <xf numFmtId="0" fontId="8" fillId="0" borderId="0" xfId="2" applyFont="1" applyAlignment="1">
      <alignment horizontal="right"/>
    </xf>
    <xf numFmtId="165" fontId="8" fillId="0" borderId="0" xfId="2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10" fillId="0" borderId="3" xfId="0" applyFont="1" applyBorder="1"/>
    <xf numFmtId="0" fontId="10" fillId="0" borderId="5" xfId="2" applyFont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0" fontId="0" fillId="0" borderId="22" xfId="0" applyFill="1" applyBorder="1"/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3" fontId="10" fillId="0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27" xfId="0" applyBorder="1"/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5" fillId="0" borderId="6" xfId="2" applyFont="1" applyFill="1" applyBorder="1" applyAlignment="1"/>
    <xf numFmtId="0" fontId="6" fillId="0" borderId="28" xfId="0" applyFont="1" applyFill="1" applyBorder="1" applyAlignment="1"/>
    <xf numFmtId="0" fontId="0" fillId="0" borderId="4" xfId="2" applyFont="1" applyFill="1" applyBorder="1" applyAlignment="1"/>
    <xf numFmtId="164" fontId="5" fillId="0" borderId="4" xfId="2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29" xfId="2" applyFont="1" applyFill="1" applyBorder="1" applyAlignment="1"/>
    <xf numFmtId="0" fontId="0" fillId="3" borderId="22" xfId="0" applyFill="1" applyBorder="1"/>
    <xf numFmtId="4" fontId="8" fillId="0" borderId="0" xfId="0" applyNumberFormat="1" applyFont="1"/>
    <xf numFmtId="0" fontId="11" fillId="0" borderId="0" xfId="0" applyFont="1" applyFill="1"/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8" xfId="2" applyFont="1" applyFill="1" applyBorder="1" applyAlignment="1">
      <alignment horizontal="left"/>
    </xf>
    <xf numFmtId="0" fontId="0" fillId="0" borderId="21" xfId="2" applyFont="1" applyFill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1" xfId="0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vao-priut.org/forumy/vazhnye-i-srochnye-voprosy/srochnye-voprosy-trebuetsya-osobennoe-vnimanie/s-bagi-snova-beda-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tabSelected="1" workbookViewId="0">
      <pane ySplit="1" topLeftCell="A101" activePane="bottomLeft" state="frozen"/>
      <selection pane="bottomLeft" activeCell="H127" sqref="H127"/>
    </sheetView>
  </sheetViews>
  <sheetFormatPr defaultRowHeight="15" x14ac:dyDescent="0.25"/>
  <cols>
    <col min="1" max="1" width="14.5703125" customWidth="1"/>
    <col min="2" max="3" width="14.28515625" customWidth="1"/>
    <col min="4" max="4" width="56.5703125" customWidth="1"/>
  </cols>
  <sheetData>
    <row r="1" spans="1:4" ht="18.75" x14ac:dyDescent="0.3">
      <c r="A1" s="1" t="s">
        <v>0</v>
      </c>
    </row>
    <row r="2" spans="1:4" ht="15" customHeight="1" thickBot="1" x14ac:dyDescent="0.35">
      <c r="A2" s="2" t="s">
        <v>57</v>
      </c>
    </row>
    <row r="3" spans="1:4" ht="15.75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>
        <v>41951</v>
      </c>
      <c r="B4" s="7"/>
      <c r="C4" s="7">
        <f>1700+220</f>
        <v>1920</v>
      </c>
      <c r="D4" s="8" t="s">
        <v>26</v>
      </c>
    </row>
    <row r="5" spans="1:4" x14ac:dyDescent="0.25">
      <c r="A5" s="6">
        <v>41951</v>
      </c>
      <c r="B5" s="7"/>
      <c r="C5" s="7">
        <f>250*23</f>
        <v>5750</v>
      </c>
      <c r="D5" s="9" t="s">
        <v>5</v>
      </c>
    </row>
    <row r="6" spans="1:4" x14ac:dyDescent="0.25">
      <c r="A6" s="6">
        <v>41951</v>
      </c>
      <c r="B6" s="7"/>
      <c r="C6" s="7">
        <f>7500-C5</f>
        <v>1750</v>
      </c>
      <c r="D6" s="9" t="s">
        <v>122</v>
      </c>
    </row>
    <row r="7" spans="1:4" x14ac:dyDescent="0.25">
      <c r="A7" s="6">
        <v>41951</v>
      </c>
      <c r="B7" s="7"/>
      <c r="C7" s="7">
        <f>214.4+297.6*0.93</f>
        <v>491.16800000000001</v>
      </c>
      <c r="D7" s="41" t="s">
        <v>24</v>
      </c>
    </row>
    <row r="8" spans="1:4" x14ac:dyDescent="0.25">
      <c r="A8" s="6">
        <v>41951</v>
      </c>
      <c r="B8" s="7"/>
      <c r="C8" s="7">
        <f>328.8*0.93</f>
        <v>305.78400000000005</v>
      </c>
      <c r="D8" s="41" t="s">
        <v>25</v>
      </c>
    </row>
    <row r="9" spans="1:4" x14ac:dyDescent="0.25">
      <c r="A9" s="6">
        <v>41951</v>
      </c>
      <c r="B9" s="7">
        <v>500</v>
      </c>
      <c r="C9" s="7"/>
      <c r="D9" s="9" t="s">
        <v>6</v>
      </c>
    </row>
    <row r="10" spans="1:4" x14ac:dyDescent="0.25">
      <c r="A10" s="6">
        <v>41952</v>
      </c>
      <c r="B10" s="7">
        <v>500</v>
      </c>
      <c r="C10" s="7"/>
      <c r="D10" s="10" t="s">
        <v>7</v>
      </c>
    </row>
    <row r="11" spans="1:4" x14ac:dyDescent="0.25">
      <c r="A11" s="6">
        <v>41952</v>
      </c>
      <c r="B11" s="7">
        <v>3000</v>
      </c>
      <c r="C11" s="7"/>
      <c r="D11" s="9" t="s">
        <v>8</v>
      </c>
    </row>
    <row r="12" spans="1:4" x14ac:dyDescent="0.25">
      <c r="A12" s="6">
        <v>41952</v>
      </c>
      <c r="B12" s="7">
        <f>500*0.982</f>
        <v>491</v>
      </c>
      <c r="C12" s="11"/>
      <c r="D12" s="9" t="s">
        <v>28</v>
      </c>
    </row>
    <row r="13" spans="1:4" x14ac:dyDescent="0.25">
      <c r="A13" s="6">
        <v>41953</v>
      </c>
      <c r="B13" s="7">
        <v>2000</v>
      </c>
      <c r="C13" s="11"/>
      <c r="D13" s="12" t="s">
        <v>9</v>
      </c>
    </row>
    <row r="14" spans="1:4" x14ac:dyDescent="0.25">
      <c r="A14" s="6">
        <v>41953</v>
      </c>
      <c r="B14" s="7">
        <v>1000</v>
      </c>
      <c r="C14" s="7"/>
      <c r="D14" s="13" t="s">
        <v>10</v>
      </c>
    </row>
    <row r="15" spans="1:4" x14ac:dyDescent="0.25">
      <c r="A15" s="6">
        <v>41953</v>
      </c>
      <c r="B15" s="7">
        <v>500</v>
      </c>
      <c r="C15" s="7"/>
      <c r="D15" s="13" t="s">
        <v>11</v>
      </c>
    </row>
    <row r="16" spans="1:4" x14ac:dyDescent="0.25">
      <c r="A16" s="6">
        <v>41953</v>
      </c>
      <c r="B16" s="7">
        <v>500</v>
      </c>
      <c r="C16" s="7"/>
      <c r="D16" s="13" t="s">
        <v>12</v>
      </c>
    </row>
    <row r="17" spans="1:4" x14ac:dyDescent="0.25">
      <c r="A17" s="6">
        <v>41953</v>
      </c>
      <c r="B17" s="7">
        <v>1000</v>
      </c>
      <c r="C17" s="7"/>
      <c r="D17" s="13" t="s">
        <v>27</v>
      </c>
    </row>
    <row r="18" spans="1:4" x14ac:dyDescent="0.25">
      <c r="A18" s="6">
        <v>41953</v>
      </c>
      <c r="B18" s="7">
        <f>3000*0.982</f>
        <v>2946</v>
      </c>
      <c r="C18" s="11"/>
      <c r="D18" s="42" t="s">
        <v>29</v>
      </c>
    </row>
    <row r="19" spans="1:4" x14ac:dyDescent="0.25">
      <c r="A19" s="6">
        <v>41953</v>
      </c>
      <c r="B19" s="7"/>
      <c r="C19" s="7">
        <v>148</v>
      </c>
      <c r="D19" s="9" t="s">
        <v>24</v>
      </c>
    </row>
    <row r="20" spans="1:4" ht="15" customHeight="1" x14ac:dyDescent="0.25">
      <c r="A20" s="6">
        <v>41955</v>
      </c>
      <c r="B20" s="7">
        <v>1500</v>
      </c>
      <c r="C20" s="7"/>
      <c r="D20" s="10" t="s">
        <v>30</v>
      </c>
    </row>
    <row r="21" spans="1:4" x14ac:dyDescent="0.25">
      <c r="A21" s="6">
        <v>41955</v>
      </c>
      <c r="B21" s="7">
        <v>1891.39</v>
      </c>
      <c r="C21" s="7"/>
      <c r="D21" s="10" t="s">
        <v>31</v>
      </c>
    </row>
    <row r="22" spans="1:4" ht="14.45" customHeight="1" x14ac:dyDescent="0.25">
      <c r="A22" s="6">
        <v>41955</v>
      </c>
      <c r="B22" s="7">
        <v>1500</v>
      </c>
      <c r="C22" s="7"/>
      <c r="D22" s="10" t="s">
        <v>32</v>
      </c>
    </row>
    <row r="23" spans="1:4" x14ac:dyDescent="0.25">
      <c r="A23" s="6">
        <v>41955</v>
      </c>
      <c r="B23" s="7"/>
      <c r="C23" s="7">
        <v>640</v>
      </c>
      <c r="D23" s="9" t="s">
        <v>33</v>
      </c>
    </row>
    <row r="24" spans="1:4" ht="14.45" customHeight="1" x14ac:dyDescent="0.25">
      <c r="A24" s="6">
        <v>41956</v>
      </c>
      <c r="B24" s="7">
        <v>500</v>
      </c>
      <c r="C24" s="7"/>
      <c r="D24" s="10" t="s">
        <v>34</v>
      </c>
    </row>
    <row r="25" spans="1:4" x14ac:dyDescent="0.25">
      <c r="A25" s="6">
        <v>41956</v>
      </c>
      <c r="B25" s="7">
        <v>500</v>
      </c>
      <c r="C25" s="7"/>
      <c r="D25" s="10" t="s">
        <v>35</v>
      </c>
    </row>
    <row r="26" spans="1:4" ht="15" customHeight="1" x14ac:dyDescent="0.25">
      <c r="A26" s="6">
        <v>41956</v>
      </c>
      <c r="B26" s="7">
        <v>500</v>
      </c>
      <c r="C26" s="7"/>
      <c r="D26" s="10" t="s">
        <v>36</v>
      </c>
    </row>
    <row r="27" spans="1:4" x14ac:dyDescent="0.25">
      <c r="A27" s="6">
        <v>41957</v>
      </c>
      <c r="B27" s="7">
        <v>2000</v>
      </c>
      <c r="C27" s="7"/>
      <c r="D27" s="10" t="s">
        <v>37</v>
      </c>
    </row>
    <row r="28" spans="1:4" ht="15" customHeight="1" x14ac:dyDescent="0.25">
      <c r="A28" s="6">
        <v>41957</v>
      </c>
      <c r="B28" s="7">
        <v>1000</v>
      </c>
      <c r="C28" s="7"/>
      <c r="D28" s="10" t="s">
        <v>38</v>
      </c>
    </row>
    <row r="29" spans="1:4" x14ac:dyDescent="0.25">
      <c r="A29" s="6">
        <v>41958</v>
      </c>
      <c r="B29" s="7">
        <v>3000</v>
      </c>
      <c r="C29" s="7"/>
      <c r="D29" s="43" t="s">
        <v>39</v>
      </c>
    </row>
    <row r="30" spans="1:4" x14ac:dyDescent="0.25">
      <c r="A30" s="6">
        <v>41959</v>
      </c>
      <c r="B30" s="7"/>
      <c r="C30" s="7">
        <f>945*0.93</f>
        <v>878.85</v>
      </c>
      <c r="D30" s="43" t="s">
        <v>40</v>
      </c>
    </row>
    <row r="31" spans="1:4" x14ac:dyDescent="0.25">
      <c r="A31" s="6">
        <v>41960</v>
      </c>
      <c r="B31" s="7">
        <v>500</v>
      </c>
      <c r="C31" s="7"/>
      <c r="D31" s="10" t="s">
        <v>50</v>
      </c>
    </row>
    <row r="32" spans="1:4" x14ac:dyDescent="0.25">
      <c r="A32" s="6">
        <v>41969</v>
      </c>
      <c r="B32" s="7">
        <v>500</v>
      </c>
      <c r="C32" s="7"/>
      <c r="D32" s="10" t="s">
        <v>42</v>
      </c>
    </row>
    <row r="33" spans="1:4" x14ac:dyDescent="0.25">
      <c r="A33" s="44">
        <v>41971</v>
      </c>
      <c r="B33" s="7"/>
      <c r="C33" s="7">
        <v>7500</v>
      </c>
      <c r="D33" s="9" t="s">
        <v>43</v>
      </c>
    </row>
    <row r="34" spans="1:4" x14ac:dyDescent="0.25">
      <c r="A34" s="44">
        <v>41973</v>
      </c>
      <c r="B34" s="7">
        <v>500</v>
      </c>
      <c r="C34" s="7"/>
      <c r="D34" s="13" t="s">
        <v>44</v>
      </c>
    </row>
    <row r="35" spans="1:4" x14ac:dyDescent="0.25">
      <c r="A35" s="44">
        <v>41973</v>
      </c>
      <c r="B35" s="7">
        <v>500</v>
      </c>
      <c r="C35" s="7"/>
      <c r="D35" s="9" t="s">
        <v>45</v>
      </c>
    </row>
    <row r="36" spans="1:4" ht="15.75" customHeight="1" thickBot="1" x14ac:dyDescent="0.3">
      <c r="A36" s="14"/>
      <c r="B36" s="7"/>
      <c r="C36" s="7"/>
      <c r="D36" s="15"/>
    </row>
    <row r="37" spans="1:4" ht="15.75" thickBot="1" x14ac:dyDescent="0.3">
      <c r="A37" s="16" t="s">
        <v>13</v>
      </c>
      <c r="B37" s="17">
        <f>SUM(B4:B36)</f>
        <v>26828.39</v>
      </c>
      <c r="C37" s="17">
        <f>SUM(C4:C36)</f>
        <v>19383.802</v>
      </c>
      <c r="D37" s="18"/>
    </row>
    <row r="38" spans="1:4" x14ac:dyDescent="0.25">
      <c r="A38" s="44">
        <v>41974</v>
      </c>
      <c r="B38" s="7">
        <v>1000</v>
      </c>
      <c r="C38" s="7"/>
      <c r="D38" s="45" t="s">
        <v>46</v>
      </c>
    </row>
    <row r="39" spans="1:4" x14ac:dyDescent="0.25">
      <c r="A39" s="44">
        <v>41974</v>
      </c>
      <c r="B39" s="7">
        <v>500</v>
      </c>
      <c r="C39" s="7"/>
      <c r="D39" s="9" t="s">
        <v>6</v>
      </c>
    </row>
    <row r="40" spans="1:4" x14ac:dyDescent="0.25">
      <c r="A40" s="44">
        <v>41977</v>
      </c>
      <c r="B40" s="7"/>
      <c r="C40" s="7">
        <v>250</v>
      </c>
      <c r="D40" s="9" t="s">
        <v>47</v>
      </c>
    </row>
    <row r="41" spans="1:4" x14ac:dyDescent="0.25">
      <c r="A41" s="44">
        <v>41981</v>
      </c>
      <c r="B41" s="7">
        <v>6000</v>
      </c>
      <c r="C41" s="7"/>
      <c r="D41" s="43" t="s">
        <v>51</v>
      </c>
    </row>
    <row r="42" spans="1:4" x14ac:dyDescent="0.25">
      <c r="A42" s="44">
        <v>41982</v>
      </c>
      <c r="B42" s="7">
        <v>1000</v>
      </c>
      <c r="C42" s="7"/>
      <c r="D42" s="43" t="s">
        <v>52</v>
      </c>
    </row>
    <row r="43" spans="1:4" x14ac:dyDescent="0.25">
      <c r="A43" s="44">
        <v>41983</v>
      </c>
      <c r="B43" s="7">
        <v>1500</v>
      </c>
      <c r="C43" s="7"/>
      <c r="D43" s="10" t="s">
        <v>53</v>
      </c>
    </row>
    <row r="44" spans="1:4" x14ac:dyDescent="0.25">
      <c r="A44" s="44">
        <v>41983</v>
      </c>
      <c r="B44" s="7">
        <v>3000</v>
      </c>
      <c r="C44" s="7"/>
      <c r="D44" s="10" t="s">
        <v>58</v>
      </c>
    </row>
    <row r="45" spans="1:4" x14ac:dyDescent="0.25">
      <c r="A45" s="44">
        <v>41988</v>
      </c>
      <c r="B45" s="7">
        <v>2000</v>
      </c>
      <c r="C45" s="7"/>
      <c r="D45" s="10" t="s">
        <v>54</v>
      </c>
    </row>
    <row r="46" spans="1:4" x14ac:dyDescent="0.25">
      <c r="A46" s="44">
        <v>41988</v>
      </c>
      <c r="B46" s="7">
        <v>500</v>
      </c>
      <c r="C46" s="7"/>
      <c r="D46" s="10" t="s">
        <v>55</v>
      </c>
    </row>
    <row r="47" spans="1:4" x14ac:dyDescent="0.25">
      <c r="A47" s="44">
        <v>41988</v>
      </c>
      <c r="B47" s="7">
        <v>800</v>
      </c>
      <c r="C47" s="7"/>
      <c r="D47" s="9" t="s">
        <v>56</v>
      </c>
    </row>
    <row r="48" spans="1:4" ht="15.75" customHeight="1" x14ac:dyDescent="0.25">
      <c r="A48" s="44">
        <v>41993</v>
      </c>
      <c r="B48" s="7">
        <v>500</v>
      </c>
      <c r="C48" s="7"/>
      <c r="D48" s="9" t="s">
        <v>59</v>
      </c>
    </row>
    <row r="49" spans="1:4" x14ac:dyDescent="0.25">
      <c r="A49" s="44">
        <v>41995</v>
      </c>
      <c r="B49" s="7">
        <v>1000</v>
      </c>
      <c r="C49" s="7"/>
      <c r="D49" s="9" t="s">
        <v>60</v>
      </c>
    </row>
    <row r="50" spans="1:4" ht="15" customHeight="1" x14ac:dyDescent="0.25">
      <c r="A50" s="44">
        <v>41999</v>
      </c>
      <c r="B50" s="7">
        <v>500</v>
      </c>
      <c r="C50" s="7"/>
      <c r="D50" s="9" t="s">
        <v>6</v>
      </c>
    </row>
    <row r="51" spans="1:4" x14ac:dyDescent="0.25">
      <c r="A51" s="44">
        <v>42003</v>
      </c>
      <c r="B51" s="7"/>
      <c r="C51" s="7">
        <v>7500</v>
      </c>
      <c r="D51" s="9" t="s">
        <v>61</v>
      </c>
    </row>
    <row r="52" spans="1:4" ht="15" customHeight="1" thickBot="1" x14ac:dyDescent="0.3">
      <c r="A52" s="14"/>
      <c r="B52" s="7"/>
      <c r="C52" s="7"/>
      <c r="D52" s="15"/>
    </row>
    <row r="53" spans="1:4" ht="15.75" thickBot="1" x14ac:dyDescent="0.3">
      <c r="A53" s="16" t="s">
        <v>48</v>
      </c>
      <c r="B53" s="17">
        <f>SUM(B38:B52)</f>
        <v>18300</v>
      </c>
      <c r="C53" s="17">
        <f>SUM(C38:C52)</f>
        <v>7750</v>
      </c>
      <c r="D53" s="18"/>
    </row>
    <row r="54" spans="1:4" ht="15.75" customHeight="1" x14ac:dyDescent="0.25">
      <c r="A54" s="44">
        <v>42027</v>
      </c>
      <c r="B54" s="7">
        <v>3000</v>
      </c>
      <c r="C54" s="7"/>
      <c r="D54" s="8" t="s">
        <v>62</v>
      </c>
    </row>
    <row r="55" spans="1:4" x14ac:dyDescent="0.25">
      <c r="A55" s="44">
        <v>42029</v>
      </c>
      <c r="B55" s="7">
        <v>500</v>
      </c>
      <c r="C55" s="7"/>
      <c r="D55" s="13" t="s">
        <v>63</v>
      </c>
    </row>
    <row r="56" spans="1:4" ht="15.75" customHeight="1" x14ac:dyDescent="0.25">
      <c r="A56" s="44">
        <v>42030</v>
      </c>
      <c r="B56" s="7">
        <v>500</v>
      </c>
      <c r="C56" s="7"/>
      <c r="D56" s="9" t="s">
        <v>64</v>
      </c>
    </row>
    <row r="57" spans="1:4" x14ac:dyDescent="0.25">
      <c r="A57" s="44">
        <v>42031</v>
      </c>
      <c r="B57" s="7">
        <v>1450</v>
      </c>
      <c r="C57" s="7"/>
      <c r="D57" s="10" t="s">
        <v>65</v>
      </c>
    </row>
    <row r="58" spans="1:4" x14ac:dyDescent="0.25">
      <c r="A58" s="44">
        <v>42032</v>
      </c>
      <c r="B58" s="7">
        <v>500</v>
      </c>
      <c r="C58" s="7"/>
      <c r="D58" s="10" t="s">
        <v>66</v>
      </c>
    </row>
    <row r="59" spans="1:4" x14ac:dyDescent="0.25">
      <c r="A59" s="44">
        <v>42035</v>
      </c>
      <c r="B59" s="7"/>
      <c r="C59" s="7">
        <v>7500</v>
      </c>
      <c r="D59" s="46" t="s">
        <v>67</v>
      </c>
    </row>
    <row r="60" spans="1:4" ht="15" customHeight="1" thickBot="1" x14ac:dyDescent="0.3">
      <c r="A60" s="14"/>
      <c r="B60" s="7"/>
      <c r="C60" s="7"/>
      <c r="D60" s="15"/>
    </row>
    <row r="61" spans="1:4" ht="15.75" thickBot="1" x14ac:dyDescent="0.3">
      <c r="A61" s="16" t="s">
        <v>68</v>
      </c>
      <c r="B61" s="17">
        <f>SUM(B54:B60)</f>
        <v>5950</v>
      </c>
      <c r="C61" s="17">
        <f>SUM(C54:C60)</f>
        <v>7500</v>
      </c>
      <c r="D61" s="18"/>
    </row>
    <row r="62" spans="1:4" x14ac:dyDescent="0.25">
      <c r="A62" s="44">
        <v>42037</v>
      </c>
      <c r="B62" s="7">
        <v>500</v>
      </c>
      <c r="C62" s="7"/>
      <c r="D62" s="9" t="s">
        <v>6</v>
      </c>
    </row>
    <row r="63" spans="1:4" x14ac:dyDescent="0.25">
      <c r="A63" s="44">
        <v>42040</v>
      </c>
      <c r="B63" s="7">
        <v>1000</v>
      </c>
      <c r="C63" s="7"/>
      <c r="D63" s="10" t="s">
        <v>69</v>
      </c>
    </row>
    <row r="64" spans="1:4" ht="15.75" customHeight="1" x14ac:dyDescent="0.25">
      <c r="A64" s="44">
        <v>42048</v>
      </c>
      <c r="B64" s="7"/>
      <c r="C64" s="7">
        <f>755.16+526</f>
        <v>1281.1599999999999</v>
      </c>
      <c r="D64" s="9" t="s">
        <v>71</v>
      </c>
    </row>
    <row r="65" spans="1:4" x14ac:dyDescent="0.25">
      <c r="A65" s="44">
        <v>42055</v>
      </c>
      <c r="B65" s="7">
        <v>2500</v>
      </c>
      <c r="C65" s="7"/>
      <c r="D65" s="9" t="s">
        <v>72</v>
      </c>
    </row>
    <row r="66" spans="1:4" x14ac:dyDescent="0.25">
      <c r="A66" s="44">
        <v>42058</v>
      </c>
      <c r="B66" s="7">
        <v>500</v>
      </c>
      <c r="C66" s="7"/>
      <c r="D66" s="13" t="s">
        <v>73</v>
      </c>
    </row>
    <row r="67" spans="1:4" x14ac:dyDescent="0.25">
      <c r="A67" s="44">
        <v>42062</v>
      </c>
      <c r="B67" s="7">
        <v>500</v>
      </c>
      <c r="C67" s="7"/>
      <c r="D67" s="10" t="s">
        <v>74</v>
      </c>
    </row>
    <row r="68" spans="1:4" x14ac:dyDescent="0.25">
      <c r="A68" s="44">
        <v>42063</v>
      </c>
      <c r="B68" s="7">
        <v>1000</v>
      </c>
      <c r="C68" s="7"/>
      <c r="D68" s="10" t="s">
        <v>75</v>
      </c>
    </row>
    <row r="69" spans="1:4" x14ac:dyDescent="0.25">
      <c r="A69" s="44">
        <v>42063</v>
      </c>
      <c r="B69" s="7">
        <v>500</v>
      </c>
      <c r="C69" s="7"/>
      <c r="D69" s="9" t="s">
        <v>6</v>
      </c>
    </row>
    <row r="70" spans="1:4" ht="15" customHeight="1" thickBot="1" x14ac:dyDescent="0.3">
      <c r="A70" s="14"/>
      <c r="B70" s="7"/>
      <c r="C70" s="7"/>
      <c r="D70" s="15"/>
    </row>
    <row r="71" spans="1:4" ht="15.75" thickBot="1" x14ac:dyDescent="0.3">
      <c r="A71" s="16" t="s">
        <v>70</v>
      </c>
      <c r="B71" s="17">
        <f>SUM(B62:B70)</f>
        <v>6500</v>
      </c>
      <c r="C71" s="17">
        <f>SUM(C62:C70)</f>
        <v>1281.1599999999999</v>
      </c>
      <c r="D71" s="18"/>
    </row>
    <row r="72" spans="1:4" x14ac:dyDescent="0.25">
      <c r="A72" s="44">
        <v>42065</v>
      </c>
      <c r="B72" s="7"/>
      <c r="C72" s="7">
        <v>7500</v>
      </c>
      <c r="D72" s="9" t="s">
        <v>76</v>
      </c>
    </row>
    <row r="73" spans="1:4" x14ac:dyDescent="0.25">
      <c r="A73" s="44">
        <v>42073</v>
      </c>
      <c r="B73" s="7">
        <v>1000</v>
      </c>
      <c r="C73" s="7"/>
      <c r="D73" s="10" t="s">
        <v>77</v>
      </c>
    </row>
    <row r="74" spans="1:4" x14ac:dyDescent="0.25">
      <c r="A74" s="44">
        <v>42073</v>
      </c>
      <c r="B74" s="7">
        <v>1455</v>
      </c>
      <c r="C74" s="7"/>
      <c r="D74" s="10" t="s">
        <v>78</v>
      </c>
    </row>
    <row r="75" spans="1:4" x14ac:dyDescent="0.25">
      <c r="A75" s="44">
        <v>42074</v>
      </c>
      <c r="B75" s="7">
        <v>500</v>
      </c>
      <c r="C75" s="7"/>
      <c r="D75" s="9" t="s">
        <v>79</v>
      </c>
    </row>
    <row r="76" spans="1:4" x14ac:dyDescent="0.25">
      <c r="A76" s="44">
        <v>42083</v>
      </c>
      <c r="B76" s="7">
        <v>2500</v>
      </c>
      <c r="C76" s="7"/>
      <c r="D76" s="9" t="s">
        <v>80</v>
      </c>
    </row>
    <row r="77" spans="1:4" x14ac:dyDescent="0.25">
      <c r="A77" s="44">
        <v>42087</v>
      </c>
      <c r="B77" s="7">
        <v>500</v>
      </c>
      <c r="C77" s="7"/>
      <c r="D77" s="13" t="s">
        <v>81</v>
      </c>
    </row>
    <row r="78" spans="1:4" x14ac:dyDescent="0.25">
      <c r="A78" s="44">
        <v>42090</v>
      </c>
      <c r="B78" s="7">
        <v>500</v>
      </c>
      <c r="C78" s="7"/>
      <c r="D78" s="10" t="s">
        <v>82</v>
      </c>
    </row>
    <row r="79" spans="1:4" x14ac:dyDescent="0.25">
      <c r="A79" s="44">
        <v>42092</v>
      </c>
      <c r="B79" s="7">
        <v>500</v>
      </c>
      <c r="C79" s="7"/>
      <c r="D79" s="9" t="s">
        <v>83</v>
      </c>
    </row>
    <row r="80" spans="1:4" x14ac:dyDescent="0.25">
      <c r="A80" s="44">
        <v>42094</v>
      </c>
      <c r="B80" s="7"/>
      <c r="C80" s="7">
        <v>7500</v>
      </c>
      <c r="D80" s="46" t="s">
        <v>84</v>
      </c>
    </row>
    <row r="81" spans="1:4" ht="15" customHeight="1" thickBot="1" x14ac:dyDescent="0.3">
      <c r="A81" s="14"/>
      <c r="B81" s="7"/>
      <c r="C81" s="7"/>
      <c r="D81" s="15"/>
    </row>
    <row r="82" spans="1:4" ht="15.75" thickBot="1" x14ac:dyDescent="0.3">
      <c r="A82" s="16" t="s">
        <v>85</v>
      </c>
      <c r="B82" s="17">
        <f>SUM(B72:B81)</f>
        <v>6955</v>
      </c>
      <c r="C82" s="17">
        <f>SUM(C72:C81)</f>
        <v>15000</v>
      </c>
      <c r="D82" s="18"/>
    </row>
    <row r="83" spans="1:4" x14ac:dyDescent="0.25">
      <c r="A83" s="44">
        <v>42100</v>
      </c>
      <c r="B83" s="7">
        <v>1000</v>
      </c>
      <c r="C83" s="7"/>
      <c r="D83" s="10" t="s">
        <v>86</v>
      </c>
    </row>
    <row r="84" spans="1:4" x14ac:dyDescent="0.25">
      <c r="A84" s="44">
        <v>42101</v>
      </c>
      <c r="B84" s="7"/>
      <c r="C84" s="7">
        <v>3092.75</v>
      </c>
      <c r="D84" s="9" t="s">
        <v>87</v>
      </c>
    </row>
    <row r="85" spans="1:4" x14ac:dyDescent="0.25">
      <c r="A85" s="44">
        <v>42106</v>
      </c>
      <c r="B85" s="7">
        <v>500</v>
      </c>
      <c r="C85" s="7"/>
      <c r="D85" s="9" t="s">
        <v>6</v>
      </c>
    </row>
    <row r="86" spans="1:4" x14ac:dyDescent="0.25">
      <c r="A86" s="44">
        <v>42108</v>
      </c>
      <c r="B86" s="7">
        <v>1460</v>
      </c>
      <c r="C86" s="7"/>
      <c r="D86" s="10" t="s">
        <v>88</v>
      </c>
    </row>
    <row r="87" spans="1:4" x14ac:dyDescent="0.25">
      <c r="A87" s="44">
        <v>42118</v>
      </c>
      <c r="B87" s="7">
        <v>2500</v>
      </c>
      <c r="C87" s="7"/>
      <c r="D87" s="9" t="s">
        <v>89</v>
      </c>
    </row>
    <row r="88" spans="1:4" x14ac:dyDescent="0.25">
      <c r="A88" s="44">
        <v>42121</v>
      </c>
      <c r="B88" s="7">
        <v>500</v>
      </c>
      <c r="C88" s="7"/>
      <c r="D88" s="9" t="s">
        <v>90</v>
      </c>
    </row>
    <row r="89" spans="1:4" x14ac:dyDescent="0.25">
      <c r="A89" s="44">
        <v>42121</v>
      </c>
      <c r="B89" s="7">
        <v>500</v>
      </c>
      <c r="C89" s="7"/>
      <c r="D89" s="13" t="s">
        <v>91</v>
      </c>
    </row>
    <row r="90" spans="1:4" x14ac:dyDescent="0.25">
      <c r="A90" s="44">
        <v>42122</v>
      </c>
      <c r="B90" s="7">
        <v>500</v>
      </c>
      <c r="C90" s="7"/>
      <c r="D90" s="10" t="s">
        <v>92</v>
      </c>
    </row>
    <row r="91" spans="1:4" x14ac:dyDescent="0.25">
      <c r="A91" s="44">
        <v>42124</v>
      </c>
      <c r="B91" s="7">
        <v>500</v>
      </c>
      <c r="C91" s="7"/>
      <c r="D91" s="9" t="s">
        <v>6</v>
      </c>
    </row>
    <row r="92" spans="1:4" x14ac:dyDescent="0.25">
      <c r="A92" s="44">
        <v>42124</v>
      </c>
      <c r="B92" s="7"/>
      <c r="C92" s="7">
        <v>7500</v>
      </c>
      <c r="D92" s="46" t="s">
        <v>93</v>
      </c>
    </row>
    <row r="93" spans="1:4" ht="15" customHeight="1" thickBot="1" x14ac:dyDescent="0.3">
      <c r="A93" s="14"/>
      <c r="B93" s="7"/>
      <c r="C93" s="7"/>
      <c r="D93" s="15"/>
    </row>
    <row r="94" spans="1:4" ht="15.75" thickBot="1" x14ac:dyDescent="0.3">
      <c r="A94" s="16" t="s">
        <v>94</v>
      </c>
      <c r="B94" s="17">
        <f>SUM(B83:B93)</f>
        <v>7460</v>
      </c>
      <c r="C94" s="17">
        <f>SUM(C83:C93)</f>
        <v>10592.75</v>
      </c>
      <c r="D94" s="18"/>
    </row>
    <row r="95" spans="1:4" x14ac:dyDescent="0.25">
      <c r="A95" s="44">
        <v>42129</v>
      </c>
      <c r="B95" s="7">
        <v>1500</v>
      </c>
      <c r="C95" s="7"/>
      <c r="D95" s="10" t="s">
        <v>95</v>
      </c>
    </row>
    <row r="96" spans="1:4" x14ac:dyDescent="0.25">
      <c r="A96" s="44">
        <v>42129</v>
      </c>
      <c r="B96" s="7"/>
      <c r="C96" s="7">
        <v>429</v>
      </c>
      <c r="D96" s="43" t="s">
        <v>96</v>
      </c>
    </row>
    <row r="97" spans="1:4" x14ac:dyDescent="0.25">
      <c r="A97" s="44">
        <v>42130</v>
      </c>
      <c r="B97" s="7"/>
      <c r="C97" s="7">
        <v>5910</v>
      </c>
      <c r="D97" s="43" t="s">
        <v>97</v>
      </c>
    </row>
    <row r="98" spans="1:4" x14ac:dyDescent="0.25">
      <c r="A98" s="44">
        <v>42131</v>
      </c>
      <c r="B98" s="7"/>
      <c r="C98" s="7">
        <v>502</v>
      </c>
      <c r="D98" s="43" t="s">
        <v>24</v>
      </c>
    </row>
    <row r="99" spans="1:4" x14ac:dyDescent="0.25">
      <c r="A99" s="44">
        <v>42132</v>
      </c>
      <c r="B99" s="7">
        <v>1000</v>
      </c>
      <c r="C99" s="7"/>
      <c r="D99" s="10" t="s">
        <v>98</v>
      </c>
    </row>
    <row r="100" spans="1:4" x14ac:dyDescent="0.25">
      <c r="A100" s="44">
        <v>42133</v>
      </c>
      <c r="B100" s="7"/>
      <c r="C100" s="7">
        <v>1168</v>
      </c>
      <c r="D100" s="10" t="s">
        <v>99</v>
      </c>
    </row>
    <row r="101" spans="1:4" x14ac:dyDescent="0.25">
      <c r="A101" s="44">
        <v>42140</v>
      </c>
      <c r="B101" s="7">
        <v>1000</v>
      </c>
      <c r="C101" s="7"/>
      <c r="D101" s="10" t="s">
        <v>100</v>
      </c>
    </row>
    <row r="102" spans="1:4" x14ac:dyDescent="0.25">
      <c r="A102" s="44">
        <v>42146</v>
      </c>
      <c r="B102" s="7">
        <v>2500</v>
      </c>
      <c r="C102" s="7"/>
      <c r="D102" s="9" t="s">
        <v>101</v>
      </c>
    </row>
    <row r="103" spans="1:4" x14ac:dyDescent="0.25">
      <c r="A103" s="44">
        <v>42148</v>
      </c>
      <c r="B103" s="7">
        <v>500</v>
      </c>
      <c r="C103" s="7"/>
      <c r="D103" s="13" t="s">
        <v>102</v>
      </c>
    </row>
    <row r="104" spans="1:4" x14ac:dyDescent="0.25">
      <c r="A104" s="44">
        <v>42150</v>
      </c>
      <c r="B104" s="7">
        <v>500</v>
      </c>
      <c r="C104" s="7"/>
      <c r="D104" s="9" t="s">
        <v>103</v>
      </c>
    </row>
    <row r="105" spans="1:4" x14ac:dyDescent="0.25">
      <c r="A105" s="44">
        <v>42151</v>
      </c>
      <c r="B105" s="7"/>
      <c r="C105" s="7">
        <v>7500</v>
      </c>
      <c r="D105" s="10" t="s">
        <v>104</v>
      </c>
    </row>
    <row r="106" spans="1:4" x14ac:dyDescent="0.25">
      <c r="A106" s="44">
        <v>42151</v>
      </c>
      <c r="B106" s="7">
        <v>500</v>
      </c>
      <c r="C106" s="7"/>
      <c r="D106" s="10" t="s">
        <v>105</v>
      </c>
    </row>
    <row r="107" spans="1:4" ht="15" customHeight="1" thickBot="1" x14ac:dyDescent="0.3">
      <c r="A107" s="14"/>
      <c r="B107" s="7"/>
      <c r="C107" s="7"/>
      <c r="D107" s="15"/>
    </row>
    <row r="108" spans="1:4" ht="15.75" thickBot="1" x14ac:dyDescent="0.3">
      <c r="A108" s="16" t="s">
        <v>106</v>
      </c>
      <c r="B108" s="17">
        <f>SUM(B95:B107)</f>
        <v>7500</v>
      </c>
      <c r="C108" s="17">
        <f>SUM(C95:C107)</f>
        <v>15509</v>
      </c>
      <c r="D108" s="18"/>
    </row>
    <row r="109" spans="1:4" ht="14.45" customHeight="1" x14ac:dyDescent="0.25">
      <c r="A109" s="44">
        <v>42160</v>
      </c>
      <c r="B109" s="7">
        <v>1000</v>
      </c>
      <c r="C109" s="7"/>
      <c r="D109" s="10" t="s">
        <v>109</v>
      </c>
    </row>
    <row r="110" spans="1:4" x14ac:dyDescent="0.25">
      <c r="A110" s="44">
        <v>42163</v>
      </c>
      <c r="B110" s="7">
        <v>3100</v>
      </c>
      <c r="C110" s="7"/>
      <c r="D110" s="10" t="s">
        <v>110</v>
      </c>
    </row>
    <row r="111" spans="1:4" ht="14.45" customHeight="1" x14ac:dyDescent="0.25">
      <c r="A111" s="44">
        <v>42164</v>
      </c>
      <c r="B111" s="7">
        <v>500</v>
      </c>
      <c r="C111" s="7"/>
      <c r="D111" s="10" t="s">
        <v>111</v>
      </c>
    </row>
    <row r="112" spans="1:4" x14ac:dyDescent="0.25">
      <c r="A112" s="44">
        <v>42164</v>
      </c>
      <c r="B112" s="7">
        <v>500</v>
      </c>
      <c r="C112" s="7"/>
      <c r="D112" s="9" t="s">
        <v>6</v>
      </c>
    </row>
    <row r="113" spans="1:4" ht="15" customHeight="1" x14ac:dyDescent="0.25">
      <c r="A113" s="44">
        <v>42174</v>
      </c>
      <c r="B113" s="7">
        <v>2000</v>
      </c>
      <c r="C113" s="7"/>
      <c r="D113" s="10" t="s">
        <v>112</v>
      </c>
    </row>
    <row r="114" spans="1:4" x14ac:dyDescent="0.25">
      <c r="A114" s="44">
        <v>42177</v>
      </c>
      <c r="B114" s="7"/>
      <c r="C114" s="7">
        <v>3121.13</v>
      </c>
      <c r="D114" s="9" t="s">
        <v>113</v>
      </c>
    </row>
    <row r="115" spans="1:4" ht="15" customHeight="1" x14ac:dyDescent="0.25">
      <c r="A115" s="44">
        <v>42177</v>
      </c>
      <c r="B115" s="7">
        <v>500</v>
      </c>
      <c r="C115" s="7"/>
      <c r="D115" s="9" t="s">
        <v>114</v>
      </c>
    </row>
    <row r="116" spans="1:4" x14ac:dyDescent="0.25">
      <c r="A116" s="44">
        <v>42177</v>
      </c>
      <c r="B116" s="7">
        <v>2500</v>
      </c>
      <c r="C116" s="7"/>
      <c r="D116" s="9" t="s">
        <v>115</v>
      </c>
    </row>
    <row r="117" spans="1:4" x14ac:dyDescent="0.25">
      <c r="A117" s="44">
        <v>42180</v>
      </c>
      <c r="B117" s="7">
        <v>500</v>
      </c>
      <c r="C117" s="7"/>
      <c r="D117" s="13" t="s">
        <v>116</v>
      </c>
    </row>
    <row r="118" spans="1:4" x14ac:dyDescent="0.25">
      <c r="A118" s="44">
        <v>42181</v>
      </c>
      <c r="B118" s="7">
        <v>1000</v>
      </c>
      <c r="C118" s="7"/>
      <c r="D118" s="10" t="s">
        <v>117</v>
      </c>
    </row>
    <row r="119" spans="1:4" x14ac:dyDescent="0.25">
      <c r="A119" s="44">
        <v>42182</v>
      </c>
      <c r="B119" s="7"/>
      <c r="C119" s="7">
        <v>7500</v>
      </c>
      <c r="D119" s="10" t="s">
        <v>118</v>
      </c>
    </row>
    <row r="120" spans="1:4" ht="15.75" thickBot="1" x14ac:dyDescent="0.3">
      <c r="A120" s="14"/>
      <c r="B120" s="7"/>
      <c r="C120" s="7"/>
      <c r="D120" s="15"/>
    </row>
    <row r="121" spans="1:4" ht="15.75" thickBot="1" x14ac:dyDescent="0.3">
      <c r="A121" s="16" t="s">
        <v>119</v>
      </c>
      <c r="B121" s="17">
        <f>SUM(B109:B120)</f>
        <v>11600</v>
      </c>
      <c r="C121" s="17">
        <f>SUM(C109:C120)</f>
        <v>10621.130000000001</v>
      </c>
      <c r="D121" s="18"/>
    </row>
    <row r="122" spans="1:4" x14ac:dyDescent="0.25">
      <c r="A122" s="19"/>
      <c r="B122" s="20"/>
      <c r="C122" s="20"/>
      <c r="D122" s="21"/>
    </row>
    <row r="123" spans="1:4" ht="15" customHeight="1" thickBot="1" x14ac:dyDescent="0.3">
      <c r="A123" s="22" t="s">
        <v>14</v>
      </c>
      <c r="B123" s="23">
        <f>B37+B53+B61+B71+B82+B94+B108+B121</f>
        <v>91093.39</v>
      </c>
      <c r="C123" s="23">
        <f>C37+C53+C61+C71+C82+C94+C108+C121</f>
        <v>87637.842000000004</v>
      </c>
      <c r="D123" s="24"/>
    </row>
    <row r="124" spans="1:4" x14ac:dyDescent="0.25">
      <c r="A124" s="25"/>
      <c r="B124" s="25"/>
      <c r="C124" s="25"/>
    </row>
    <row r="125" spans="1:4" x14ac:dyDescent="0.25">
      <c r="A125" s="26" t="s">
        <v>15</v>
      </c>
      <c r="B125" s="27">
        <v>42183</v>
      </c>
      <c r="C125" s="48">
        <f>B123-C123</f>
        <v>3455.5479999999952</v>
      </c>
    </row>
    <row r="126" spans="1:4" ht="15.75" thickBot="1" x14ac:dyDescent="0.3"/>
    <row r="127" spans="1:4" ht="15.75" thickBot="1" x14ac:dyDescent="0.3">
      <c r="A127" s="58" t="s">
        <v>16</v>
      </c>
      <c r="B127" s="59"/>
      <c r="C127" s="28"/>
      <c r="D127" s="29" t="s">
        <v>17</v>
      </c>
    </row>
    <row r="128" spans="1:4" ht="15.75" thickBot="1" x14ac:dyDescent="0.3">
      <c r="A128" s="60"/>
      <c r="B128" s="61"/>
      <c r="C128" s="61"/>
      <c r="D128" s="62"/>
    </row>
    <row r="129" spans="1:4" x14ac:dyDescent="0.25">
      <c r="A129" s="63" t="s">
        <v>18</v>
      </c>
      <c r="B129" s="64"/>
      <c r="C129" s="30">
        <v>500</v>
      </c>
      <c r="D129" s="32" t="s">
        <v>107</v>
      </c>
    </row>
    <row r="130" spans="1:4" x14ac:dyDescent="0.25">
      <c r="A130" s="50" t="s">
        <v>19</v>
      </c>
      <c r="B130" s="51"/>
      <c r="C130" s="31">
        <v>1500</v>
      </c>
      <c r="D130" s="32" t="s">
        <v>120</v>
      </c>
    </row>
    <row r="131" spans="1:4" x14ac:dyDescent="0.25">
      <c r="A131" s="50" t="s">
        <v>20</v>
      </c>
      <c r="B131" s="51"/>
      <c r="C131" s="31">
        <v>500</v>
      </c>
      <c r="D131" s="32" t="s">
        <v>120</v>
      </c>
    </row>
    <row r="132" spans="1:4" x14ac:dyDescent="0.25">
      <c r="A132" s="52" t="s">
        <v>21</v>
      </c>
      <c r="B132" s="53"/>
      <c r="C132" s="31">
        <v>500</v>
      </c>
      <c r="D132" s="32" t="s">
        <v>120</v>
      </c>
    </row>
    <row r="133" spans="1:4" x14ac:dyDescent="0.25">
      <c r="A133" s="33" t="s">
        <v>39</v>
      </c>
      <c r="B133" s="34"/>
      <c r="C133" s="35">
        <v>2500</v>
      </c>
      <c r="D133" s="32" t="s">
        <v>120</v>
      </c>
    </row>
    <row r="134" spans="1:4" x14ac:dyDescent="0.25">
      <c r="A134" s="33" t="s">
        <v>49</v>
      </c>
      <c r="B134" s="34"/>
      <c r="C134" s="35">
        <v>1000</v>
      </c>
      <c r="D134" s="32" t="s">
        <v>107</v>
      </c>
    </row>
    <row r="135" spans="1:4" x14ac:dyDescent="0.25">
      <c r="A135" s="54" t="s">
        <v>41</v>
      </c>
      <c r="B135" s="55"/>
      <c r="C135" s="35">
        <v>500</v>
      </c>
      <c r="D135" s="47" t="s">
        <v>108</v>
      </c>
    </row>
    <row r="136" spans="1:4" x14ac:dyDescent="0.25">
      <c r="A136" s="65" t="s">
        <v>121</v>
      </c>
      <c r="B136" s="66"/>
      <c r="C136" s="35">
        <v>1000</v>
      </c>
      <c r="D136" s="32" t="s">
        <v>120</v>
      </c>
    </row>
    <row r="137" spans="1:4" ht="15.75" thickBot="1" x14ac:dyDescent="0.3">
      <c r="A137" s="56"/>
      <c r="B137" s="57"/>
      <c r="C137" s="36"/>
      <c r="D137" s="37"/>
    </row>
    <row r="138" spans="1:4" x14ac:dyDescent="0.25">
      <c r="A138" s="49"/>
      <c r="B138" s="39" t="s">
        <v>22</v>
      </c>
      <c r="C138" s="40">
        <f>SUM(C129:C137)</f>
        <v>8000</v>
      </c>
      <c r="D138" s="38" t="s">
        <v>23</v>
      </c>
    </row>
  </sheetData>
  <mergeCells count="9">
    <mergeCell ref="A137:B137"/>
    <mergeCell ref="A136:B136"/>
    <mergeCell ref="A129:B129"/>
    <mergeCell ref="A130:B130"/>
    <mergeCell ref="A131:B131"/>
    <mergeCell ref="A132:B132"/>
    <mergeCell ref="A135:B135"/>
    <mergeCell ref="A127:B127"/>
    <mergeCell ref="A128:D128"/>
  </mergeCells>
  <conditionalFormatting sqref="C125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hyperlinks>
    <hyperlink ref="A2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Наталья Озерова</cp:lastModifiedBy>
  <dcterms:created xsi:type="dcterms:W3CDTF">2014-11-11T11:44:55Z</dcterms:created>
  <dcterms:modified xsi:type="dcterms:W3CDTF">2015-06-28T19:11:31Z</dcterms:modified>
</cp:coreProperties>
</file>