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Роз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52" i="1" l="1"/>
  <c r="G154" i="1"/>
  <c r="G151" i="1"/>
  <c r="F151" i="1"/>
  <c r="G150" i="1"/>
  <c r="G148" i="1"/>
  <c r="G149" i="1"/>
  <c r="F147" i="1"/>
  <c r="G147" i="1"/>
  <c r="F149" i="1"/>
  <c r="F142" i="1"/>
  <c r="G114" i="1"/>
  <c r="G142" i="1"/>
  <c r="G146" i="1"/>
  <c r="G144" i="1"/>
  <c r="G145" i="1"/>
  <c r="G143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1" i="1"/>
  <c r="G140" i="1"/>
  <c r="F140" i="1"/>
  <c r="G139" i="1"/>
  <c r="F129" i="1"/>
  <c r="G3" i="1"/>
  <c r="G4" i="1"/>
  <c r="G5" i="1"/>
  <c r="G6" i="1"/>
  <c r="G7" i="1"/>
  <c r="G8" i="1"/>
  <c r="G9" i="1"/>
  <c r="F10" i="1"/>
  <c r="G10" i="1"/>
  <c r="G11" i="1"/>
  <c r="G12" i="1"/>
  <c r="G13" i="1"/>
  <c r="G14" i="1"/>
  <c r="G15" i="1"/>
  <c r="G16" i="1"/>
  <c r="G17" i="1"/>
  <c r="F18" i="1"/>
  <c r="G18" i="1"/>
  <c r="G19" i="1"/>
  <c r="G20" i="1"/>
  <c r="G21" i="1"/>
  <c r="G22" i="1"/>
  <c r="G23" i="1"/>
  <c r="G24" i="1"/>
  <c r="G25" i="1"/>
  <c r="F26" i="1"/>
  <c r="G26" i="1"/>
  <c r="G27" i="1"/>
  <c r="G28" i="1"/>
  <c r="F29" i="1"/>
  <c r="G29" i="1"/>
  <c r="F30" i="1"/>
  <c r="G30" i="1"/>
  <c r="G31" i="1"/>
  <c r="G32" i="1"/>
  <c r="G33" i="1"/>
  <c r="G34" i="1"/>
  <c r="F35" i="1"/>
  <c r="G35" i="1"/>
  <c r="G36" i="1"/>
  <c r="G37" i="1"/>
  <c r="G38" i="1"/>
  <c r="G39" i="1"/>
  <c r="F40" i="1"/>
  <c r="G40" i="1"/>
  <c r="G41" i="1"/>
  <c r="G42" i="1"/>
  <c r="G43" i="1"/>
  <c r="G44" i="1"/>
  <c r="G45" i="1"/>
  <c r="G46" i="1"/>
  <c r="G47" i="1"/>
  <c r="F48" i="1"/>
  <c r="G48" i="1"/>
  <c r="G49" i="1"/>
  <c r="G50" i="1"/>
  <c r="G51" i="1"/>
  <c r="F52" i="1"/>
  <c r="G52" i="1"/>
  <c r="G53" i="1"/>
  <c r="F54" i="1"/>
  <c r="G54" i="1"/>
  <c r="G55" i="1"/>
  <c r="G56" i="1"/>
  <c r="G57" i="1"/>
  <c r="G58" i="1"/>
  <c r="F59" i="1"/>
  <c r="G59" i="1"/>
  <c r="G60" i="1"/>
  <c r="G61" i="1"/>
  <c r="G62" i="1"/>
  <c r="G63" i="1"/>
  <c r="G64" i="1"/>
  <c r="F65" i="1"/>
  <c r="G65" i="1"/>
  <c r="G66" i="1"/>
  <c r="G67" i="1"/>
  <c r="F68" i="1"/>
  <c r="G68" i="1"/>
  <c r="G69" i="1"/>
  <c r="G70" i="1"/>
  <c r="G71" i="1"/>
  <c r="G72" i="1"/>
  <c r="G73" i="1"/>
  <c r="G74" i="1"/>
  <c r="F75" i="1"/>
  <c r="G75" i="1"/>
  <c r="G76" i="1"/>
  <c r="G77" i="1"/>
  <c r="G78" i="1"/>
  <c r="G79" i="1"/>
  <c r="F80" i="1"/>
  <c r="G80" i="1"/>
  <c r="G81" i="1"/>
  <c r="G82" i="1"/>
  <c r="G83" i="1"/>
  <c r="F84" i="1"/>
  <c r="G84" i="1"/>
  <c r="G85" i="1"/>
  <c r="G86" i="1"/>
  <c r="G87" i="1"/>
  <c r="F88" i="1"/>
  <c r="G88" i="1"/>
  <c r="F89" i="1"/>
  <c r="G89" i="1"/>
  <c r="G90" i="1"/>
  <c r="G91" i="1"/>
  <c r="G92" i="1"/>
  <c r="G93" i="1"/>
  <c r="G94" i="1"/>
  <c r="F95" i="1"/>
  <c r="G95" i="1"/>
  <c r="G96" i="1"/>
  <c r="G97" i="1"/>
  <c r="F98" i="1"/>
  <c r="G98" i="1"/>
  <c r="F99" i="1"/>
  <c r="G99" i="1"/>
  <c r="G100" i="1"/>
  <c r="G101" i="1"/>
  <c r="G102" i="1"/>
  <c r="G103" i="1"/>
  <c r="G104" i="1"/>
  <c r="F105" i="1"/>
  <c r="G105" i="1"/>
  <c r="G106" i="1"/>
  <c r="F107" i="1"/>
  <c r="G107" i="1"/>
  <c r="G108" i="1"/>
  <c r="G109" i="1"/>
  <c r="G110" i="1"/>
  <c r="G111" i="1"/>
  <c r="G112" i="1"/>
  <c r="F125" i="1"/>
</calcChain>
</file>

<file path=xl/sharedStrings.xml><?xml version="1.0" encoding="utf-8"?>
<sst xmlns="http://schemas.openxmlformats.org/spreadsheetml/2006/main" count="378" uniqueCount="116">
  <si>
    <t>Дата</t>
  </si>
  <si>
    <t>Наименование</t>
  </si>
  <si>
    <t>Приход</t>
  </si>
  <si>
    <t>Расход</t>
  </si>
  <si>
    <t>ОСТАТОК</t>
  </si>
  <si>
    <t>мибельмакс на 15 кг</t>
  </si>
  <si>
    <t xml:space="preserve">Наследство от Винни </t>
  </si>
  <si>
    <t>Родители Винсента</t>
  </si>
  <si>
    <t>ноябрь</t>
  </si>
  <si>
    <t>шлейка</t>
  </si>
  <si>
    <t>Марина, разовая помощь</t>
  </si>
  <si>
    <t>Галина, Gal, ФК</t>
  </si>
  <si>
    <t>Олеся Mapache, ФК</t>
  </si>
  <si>
    <t>Передержка 24.11-7.12.2012</t>
  </si>
  <si>
    <t>Таня, Tatiana75, ФК</t>
  </si>
  <si>
    <t>Ольга О., разовая помощь</t>
  </si>
  <si>
    <t>Лариса Lorash, ФК</t>
  </si>
  <si>
    <t>Светлана Светик, ФК</t>
  </si>
  <si>
    <t>декабрь</t>
  </si>
  <si>
    <t>Ирина, tkot</t>
  </si>
  <si>
    <t>Передержка 8.12.2012-13.01.2012</t>
  </si>
  <si>
    <t>декабрь-январь</t>
  </si>
  <si>
    <t>Natka, ФК</t>
  </si>
  <si>
    <t>Tkot, разовая помощь</t>
  </si>
  <si>
    <t>Lorash, ФК</t>
  </si>
  <si>
    <t>январь</t>
  </si>
  <si>
    <t xml:space="preserve">Олеся Mapache </t>
  </si>
  <si>
    <t>Галина, Gal ФК</t>
  </si>
  <si>
    <t>фотосъемка</t>
  </si>
  <si>
    <t>передержка 14.01-31.01.2013</t>
  </si>
  <si>
    <t>дата</t>
  </si>
  <si>
    <t>способ</t>
  </si>
  <si>
    <t>Оплата передержки 01.02-15.02</t>
  </si>
  <si>
    <t>февраль</t>
  </si>
  <si>
    <t>Нобивак, шприц</t>
  </si>
  <si>
    <t>Каниквантел</t>
  </si>
  <si>
    <t>***7703</t>
  </si>
  <si>
    <t>Галина Gal, ФК</t>
  </si>
  <si>
    <t>qiwi</t>
  </si>
  <si>
    <t>Олеся, Mapache, ФК</t>
  </si>
  <si>
    <t>Оплата передержки 16.02-03.03</t>
  </si>
  <si>
    <t>осмотр врача</t>
  </si>
  <si>
    <t>ветом</t>
  </si>
  <si>
    <t>7877***1203</t>
  </si>
  <si>
    <t>Оплата передержки 04.03-31.02</t>
  </si>
  <si>
    <t>март</t>
  </si>
  <si>
    <t>*0789</t>
  </si>
  <si>
    <t>Реклама, Антенна. 04.04.2013</t>
  </si>
  <si>
    <t>да</t>
  </si>
  <si>
    <t>передержка апрель 1-14.04</t>
  </si>
  <si>
    <t>апрель</t>
  </si>
  <si>
    <t>март+апрель</t>
  </si>
  <si>
    <t>передержка апрель 15-28.04</t>
  </si>
  <si>
    <t>***8098</t>
  </si>
  <si>
    <t>передержка  29.04-12.05</t>
  </si>
  <si>
    <t>май</t>
  </si>
  <si>
    <t>капли от клещей БАРС май+июнь</t>
  </si>
  <si>
    <t>передержка май 13.05-02.06</t>
  </si>
  <si>
    <t>***0789</t>
  </si>
  <si>
    <t>Май</t>
  </si>
  <si>
    <t>июнь</t>
  </si>
  <si>
    <t>май+июнь</t>
  </si>
  <si>
    <t>передержка июнь 03.06-30.06</t>
  </si>
  <si>
    <t>июль</t>
  </si>
  <si>
    <t>Оплача салона часть</t>
  </si>
  <si>
    <t>август</t>
  </si>
  <si>
    <t>июль+август</t>
  </si>
  <si>
    <t>Оплата передержки 2-15.09</t>
  </si>
  <si>
    <t>сентябрь</t>
  </si>
  <si>
    <t>Оплата передержки 5.08-1.09</t>
  </si>
  <si>
    <t>передержка июль 01.07-28.07</t>
  </si>
  <si>
    <t>передержка июль 29.07-04.08</t>
  </si>
  <si>
    <t>оплата VIP на Avito 9-15.09</t>
  </si>
  <si>
    <t>***1203</t>
  </si>
  <si>
    <t>август+сентябрь</t>
  </si>
  <si>
    <t>vsezverushki срочное 11-25.09</t>
  </si>
  <si>
    <t>Оплтала передержки 16-22.09</t>
  </si>
  <si>
    <t>октябрь</t>
  </si>
  <si>
    <t>в руки</t>
  </si>
  <si>
    <t>Оплата передержки 23-30.09</t>
  </si>
  <si>
    <t>Светлана, Светик, ФК</t>
  </si>
  <si>
    <t>Оплата передержки 01-13.10</t>
  </si>
  <si>
    <t>Авито вип, Все зверушки 24.09-30.09</t>
  </si>
  <si>
    <t>Авито вип 8-14.10.2013</t>
  </si>
  <si>
    <t>Оплата передержки 14-20.10</t>
  </si>
  <si>
    <t>Оплата передержки 21.10-03.11</t>
  </si>
  <si>
    <t>Оплата передержки 4.11-9.11</t>
  </si>
  <si>
    <t>Корм ProPac Low Fat, 6кг</t>
  </si>
  <si>
    <t>Передержка 10-24.11</t>
  </si>
  <si>
    <t>Корм ProPac Low Fat, 3кг</t>
  </si>
  <si>
    <t>Передержка 25.11-15.12</t>
  </si>
  <si>
    <t>Пиар 10.12-23.12</t>
  </si>
  <si>
    <t>Передержка 16.12-14.01</t>
  </si>
  <si>
    <t>Вика Vientre разово на PR</t>
  </si>
  <si>
    <t>в приюте</t>
  </si>
  <si>
    <t>Пиар 24.12-06.01</t>
  </si>
  <si>
    <t>Пиар 07.01-20.01</t>
  </si>
  <si>
    <t>Gromova, pr</t>
  </si>
  <si>
    <t>***8710</t>
  </si>
  <si>
    <t>Передержка 15-31.01</t>
  </si>
  <si>
    <t>Elena_Al, разово</t>
  </si>
  <si>
    <t>Gal, ФК</t>
  </si>
  <si>
    <t>Светлана Геннадьевна, PR</t>
  </si>
  <si>
    <t>Пиар 21.01-03.02.2014</t>
  </si>
  <si>
    <t>чек!</t>
  </si>
  <si>
    <t>***8035</t>
  </si>
  <si>
    <t>Передержка 01-16.02.2014</t>
  </si>
  <si>
    <t>Корм, ProPac 6,8кг senior</t>
  </si>
  <si>
    <t>Пиар 03.02-17.02.2014</t>
  </si>
  <si>
    <t>Лариса, хоз-ка Фрэнка, разово</t>
  </si>
  <si>
    <t>Светлана Геннадьевна, разово</t>
  </si>
  <si>
    <t>***7434</t>
  </si>
  <si>
    <t>Пиар 18.02-03.03.2014</t>
  </si>
  <si>
    <t>Передержка 17.02-05.03.2014</t>
  </si>
  <si>
    <t>Прививка комплекс</t>
  </si>
  <si>
    <t>Оплата передержки 6-23.03.14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</si>
</sst>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0" borderId="0" xfId="0" applyFont="1"/>
    <xf numFmtId="14" fontId="0" fillId="6" borderId="1" xfId="0" applyNumberFormat="1" applyFill="1" applyBorder="1"/>
    <xf numFmtId="0" fontId="0" fillId="6" borderId="2" xfId="0" applyFill="1" applyBorder="1"/>
    <xf numFmtId="0" fontId="4" fillId="0" borderId="0" xfId="0" applyFont="1"/>
    <xf numFmtId="0" fontId="0" fillId="0" borderId="0" xfId="0" applyFill="1" applyBorder="1"/>
    <xf numFmtId="0" fontId="0" fillId="0" borderId="3" xfId="0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7"/>
  <sheetViews>
    <sheetView tabSelected="1" workbookViewId="0">
      <pane ySplit="2" topLeftCell="A137" activePane="bottomLeft" state="frozenSplit"/>
      <selection pane="bottomLeft" activeCell="B153" sqref="B153"/>
    </sheetView>
  </sheetViews>
  <sheetFormatPr defaultRowHeight="15" x14ac:dyDescent="0.25"/>
  <cols>
    <col min="3" max="3" width="29.85546875" customWidth="1"/>
    <col min="4" max="4" width="14.85546875" customWidth="1"/>
    <col min="5" max="5" width="11.42578125" customWidth="1"/>
  </cols>
  <sheetData>
    <row r="2" spans="1:8" x14ac:dyDescent="0.25">
      <c r="A2" t="s">
        <v>30</v>
      </c>
      <c r="B2" t="s">
        <v>31</v>
      </c>
      <c r="C2" s="3" t="s">
        <v>1</v>
      </c>
      <c r="D2" s="3" t="s">
        <v>0</v>
      </c>
      <c r="E2" s="3" t="s">
        <v>2</v>
      </c>
      <c r="F2" s="3" t="s">
        <v>3</v>
      </c>
      <c r="G2" s="4" t="s">
        <v>4</v>
      </c>
    </row>
    <row r="3" spans="1:8" x14ac:dyDescent="0.25">
      <c r="C3" s="6" t="s">
        <v>6</v>
      </c>
      <c r="D3" s="6" t="s">
        <v>8</v>
      </c>
      <c r="E3" s="6">
        <v>4001</v>
      </c>
      <c r="F3" s="6"/>
      <c r="G3" s="6">
        <f>E3+F3</f>
        <v>4001</v>
      </c>
    </row>
    <row r="4" spans="1:8" x14ac:dyDescent="0.25">
      <c r="C4" s="6" t="s">
        <v>7</v>
      </c>
      <c r="D4" s="6" t="s">
        <v>8</v>
      </c>
      <c r="E4" s="6">
        <v>5000</v>
      </c>
      <c r="F4" s="6"/>
      <c r="G4" s="6">
        <f t="shared" ref="G4:G39" si="0">E4+F4</f>
        <v>5000</v>
      </c>
    </row>
    <row r="5" spans="1:8" x14ac:dyDescent="0.25">
      <c r="C5" s="6" t="s">
        <v>5</v>
      </c>
      <c r="D5" s="6" t="s">
        <v>8</v>
      </c>
      <c r="E5" s="6"/>
      <c r="F5" s="6">
        <v>-176</v>
      </c>
      <c r="G5" s="6">
        <f t="shared" si="0"/>
        <v>-176</v>
      </c>
    </row>
    <row r="6" spans="1:8" x14ac:dyDescent="0.25">
      <c r="C6" s="6" t="s">
        <v>9</v>
      </c>
      <c r="D6" s="6" t="s">
        <v>8</v>
      </c>
      <c r="E6" s="6"/>
      <c r="F6" s="6">
        <v>-715</v>
      </c>
      <c r="G6" s="6">
        <f t="shared" si="0"/>
        <v>-715</v>
      </c>
      <c r="H6" t="s">
        <v>48</v>
      </c>
    </row>
    <row r="7" spans="1:8" x14ac:dyDescent="0.25">
      <c r="C7" s="6" t="s">
        <v>10</v>
      </c>
      <c r="D7" s="6" t="s">
        <v>8</v>
      </c>
      <c r="E7" s="6">
        <v>2000</v>
      </c>
      <c r="F7" s="6"/>
      <c r="G7" s="6">
        <f t="shared" si="0"/>
        <v>2000</v>
      </c>
    </row>
    <row r="8" spans="1:8" x14ac:dyDescent="0.25">
      <c r="C8" s="6" t="s">
        <v>11</v>
      </c>
      <c r="D8" s="6" t="s">
        <v>8</v>
      </c>
      <c r="E8" s="6">
        <v>3000</v>
      </c>
      <c r="F8" s="6"/>
      <c r="G8" s="6">
        <f t="shared" si="0"/>
        <v>3000</v>
      </c>
    </row>
    <row r="9" spans="1:8" x14ac:dyDescent="0.25">
      <c r="C9" s="6" t="s">
        <v>12</v>
      </c>
      <c r="D9" s="6" t="s">
        <v>8</v>
      </c>
      <c r="E9" s="6">
        <v>500</v>
      </c>
      <c r="F9" s="6"/>
      <c r="G9" s="6">
        <f t="shared" si="0"/>
        <v>500</v>
      </c>
    </row>
    <row r="10" spans="1:8" x14ac:dyDescent="0.25">
      <c r="C10" s="6" t="s">
        <v>13</v>
      </c>
      <c r="D10" s="6" t="s">
        <v>8</v>
      </c>
      <c r="E10" s="6"/>
      <c r="F10" s="6">
        <f>-350*14</f>
        <v>-4900</v>
      </c>
      <c r="G10" s="6">
        <f t="shared" si="0"/>
        <v>-4900</v>
      </c>
    </row>
    <row r="11" spans="1:8" x14ac:dyDescent="0.25">
      <c r="C11" s="7" t="s">
        <v>14</v>
      </c>
      <c r="D11" s="6" t="s">
        <v>8</v>
      </c>
      <c r="E11" s="6">
        <v>1000</v>
      </c>
      <c r="F11" s="6"/>
      <c r="G11" s="6">
        <f t="shared" si="0"/>
        <v>1000</v>
      </c>
    </row>
    <row r="12" spans="1:8" x14ac:dyDescent="0.25">
      <c r="C12" s="6" t="s">
        <v>15</v>
      </c>
      <c r="D12" s="6" t="s">
        <v>8</v>
      </c>
      <c r="E12" s="6">
        <v>2000</v>
      </c>
      <c r="F12" s="6"/>
      <c r="G12" s="6">
        <f t="shared" si="0"/>
        <v>2000</v>
      </c>
    </row>
    <row r="13" spans="1:8" x14ac:dyDescent="0.25">
      <c r="C13" s="7" t="s">
        <v>16</v>
      </c>
      <c r="D13" s="6" t="s">
        <v>8</v>
      </c>
      <c r="E13" s="6">
        <v>1000</v>
      </c>
      <c r="F13" s="6"/>
      <c r="G13" s="6">
        <f t="shared" si="0"/>
        <v>1000</v>
      </c>
    </row>
    <row r="14" spans="1:8" x14ac:dyDescent="0.25">
      <c r="C14" s="5" t="s">
        <v>17</v>
      </c>
      <c r="D14" s="5" t="s">
        <v>18</v>
      </c>
      <c r="E14" s="5">
        <v>1000</v>
      </c>
      <c r="F14" s="5"/>
      <c r="G14" s="5">
        <f t="shared" si="0"/>
        <v>1000</v>
      </c>
    </row>
    <row r="15" spans="1:8" x14ac:dyDescent="0.25">
      <c r="C15" s="8" t="s">
        <v>12</v>
      </c>
      <c r="D15" s="5" t="s">
        <v>18</v>
      </c>
      <c r="E15" s="5">
        <v>500</v>
      </c>
      <c r="F15" s="5"/>
      <c r="G15" s="5">
        <f t="shared" si="0"/>
        <v>500</v>
      </c>
    </row>
    <row r="16" spans="1:8" x14ac:dyDescent="0.25">
      <c r="C16" s="2" t="s">
        <v>11</v>
      </c>
      <c r="D16" s="5" t="s">
        <v>18</v>
      </c>
      <c r="E16" s="5">
        <v>5500</v>
      </c>
      <c r="F16" s="5"/>
      <c r="G16" s="5">
        <f t="shared" si="0"/>
        <v>5500</v>
      </c>
    </row>
    <row r="17" spans="2:8" x14ac:dyDescent="0.25">
      <c r="C17" s="2" t="s">
        <v>19</v>
      </c>
      <c r="D17" s="5" t="s">
        <v>18</v>
      </c>
      <c r="E17" s="5">
        <v>1000</v>
      </c>
      <c r="F17" s="5"/>
      <c r="G17" s="5">
        <f t="shared" si="0"/>
        <v>1000</v>
      </c>
      <c r="H17" s="10"/>
    </row>
    <row r="18" spans="2:8" ht="30" x14ac:dyDescent="0.25">
      <c r="C18" s="2" t="s">
        <v>20</v>
      </c>
      <c r="D18" s="5" t="s">
        <v>18</v>
      </c>
      <c r="E18" s="5"/>
      <c r="F18" s="5">
        <f>-(5*7+2)*350</f>
        <v>-12950</v>
      </c>
      <c r="G18" s="5">
        <f t="shared" si="0"/>
        <v>-12950</v>
      </c>
    </row>
    <row r="19" spans="2:8" x14ac:dyDescent="0.25">
      <c r="C19" s="2" t="s">
        <v>22</v>
      </c>
      <c r="D19" s="5" t="s">
        <v>21</v>
      </c>
      <c r="E19" s="5">
        <v>3000</v>
      </c>
      <c r="F19" s="5"/>
      <c r="G19" s="5">
        <f t="shared" si="0"/>
        <v>3000</v>
      </c>
    </row>
    <row r="20" spans="2:8" x14ac:dyDescent="0.25">
      <c r="C20" s="2" t="s">
        <v>23</v>
      </c>
      <c r="D20" s="5" t="s">
        <v>18</v>
      </c>
      <c r="E20" s="5">
        <v>500</v>
      </c>
      <c r="F20" s="5"/>
      <c r="G20" s="5">
        <f t="shared" si="0"/>
        <v>500</v>
      </c>
    </row>
    <row r="21" spans="2:8" x14ac:dyDescent="0.25">
      <c r="C21" s="2" t="s">
        <v>24</v>
      </c>
      <c r="D21" s="5" t="s">
        <v>18</v>
      </c>
      <c r="E21" s="5">
        <v>1000</v>
      </c>
      <c r="F21" s="5"/>
      <c r="G21" s="5">
        <f t="shared" si="0"/>
        <v>1000</v>
      </c>
    </row>
    <row r="22" spans="2:8" x14ac:dyDescent="0.25">
      <c r="C22" s="7" t="s">
        <v>17</v>
      </c>
      <c r="D22" s="6" t="s">
        <v>25</v>
      </c>
      <c r="E22" s="6">
        <v>1000</v>
      </c>
      <c r="F22" s="6"/>
      <c r="G22" s="6">
        <f t="shared" si="0"/>
        <v>1000</v>
      </c>
    </row>
    <row r="23" spans="2:8" x14ac:dyDescent="0.25">
      <c r="C23" s="7" t="s">
        <v>27</v>
      </c>
      <c r="D23" s="6" t="s">
        <v>25</v>
      </c>
      <c r="E23" s="6">
        <v>5500</v>
      </c>
      <c r="F23" s="6"/>
      <c r="G23" s="6">
        <f t="shared" si="0"/>
        <v>5500</v>
      </c>
    </row>
    <row r="24" spans="2:8" x14ac:dyDescent="0.25">
      <c r="C24" s="7" t="s">
        <v>28</v>
      </c>
      <c r="D24" s="6"/>
      <c r="E24" s="6"/>
      <c r="F24" s="6">
        <v>-600</v>
      </c>
      <c r="G24" s="6">
        <f t="shared" si="0"/>
        <v>-600</v>
      </c>
    </row>
    <row r="25" spans="2:8" x14ac:dyDescent="0.25">
      <c r="C25" s="7" t="s">
        <v>26</v>
      </c>
      <c r="D25" s="6" t="s">
        <v>25</v>
      </c>
      <c r="E25" s="6">
        <v>500</v>
      </c>
      <c r="F25" s="6"/>
      <c r="G25" s="6">
        <f t="shared" si="0"/>
        <v>500</v>
      </c>
    </row>
    <row r="26" spans="2:8" x14ac:dyDescent="0.25">
      <c r="C26" s="7" t="s">
        <v>29</v>
      </c>
      <c r="D26" s="6" t="s">
        <v>25</v>
      </c>
      <c r="E26" s="6"/>
      <c r="F26" s="6">
        <f>-18*350</f>
        <v>-6300</v>
      </c>
      <c r="G26" s="6">
        <f t="shared" si="0"/>
        <v>-6300</v>
      </c>
    </row>
    <row r="27" spans="2:8" x14ac:dyDescent="0.25">
      <c r="C27" s="7" t="s">
        <v>14</v>
      </c>
      <c r="D27" s="6" t="s">
        <v>25</v>
      </c>
      <c r="E27" s="6">
        <v>1000</v>
      </c>
      <c r="F27" s="6"/>
      <c r="G27" s="6">
        <f t="shared" si="0"/>
        <v>1000</v>
      </c>
    </row>
    <row r="28" spans="2:8" x14ac:dyDescent="0.25">
      <c r="C28" s="7" t="s">
        <v>16</v>
      </c>
      <c r="D28" s="6" t="s">
        <v>25</v>
      </c>
      <c r="E28" s="6">
        <v>1000</v>
      </c>
      <c r="F28" s="6"/>
      <c r="G28" s="6">
        <f t="shared" si="0"/>
        <v>1000</v>
      </c>
    </row>
    <row r="29" spans="2:8" ht="30" x14ac:dyDescent="0.25">
      <c r="C29" s="2" t="s">
        <v>32</v>
      </c>
      <c r="D29" s="5" t="s">
        <v>33</v>
      </c>
      <c r="E29" s="5"/>
      <c r="F29" s="5">
        <f>-350*15</f>
        <v>-5250</v>
      </c>
      <c r="G29" s="5">
        <f t="shared" si="0"/>
        <v>-5250</v>
      </c>
    </row>
    <row r="30" spans="2:8" x14ac:dyDescent="0.25">
      <c r="C30" s="2" t="s">
        <v>34</v>
      </c>
      <c r="D30" s="5" t="s">
        <v>33</v>
      </c>
      <c r="E30" s="5"/>
      <c r="F30" s="5">
        <f>-(240+130+5)</f>
        <v>-375</v>
      </c>
      <c r="G30" s="5">
        <f t="shared" si="0"/>
        <v>-375</v>
      </c>
      <c r="H30" t="s">
        <v>48</v>
      </c>
    </row>
    <row r="31" spans="2:8" x14ac:dyDescent="0.25">
      <c r="C31" s="2" t="s">
        <v>35</v>
      </c>
      <c r="D31" s="5" t="s">
        <v>33</v>
      </c>
      <c r="E31" s="5"/>
      <c r="F31" s="5">
        <v>-65</v>
      </c>
      <c r="G31" s="5">
        <f t="shared" si="0"/>
        <v>-65</v>
      </c>
      <c r="H31" t="s">
        <v>48</v>
      </c>
    </row>
    <row r="32" spans="2:8" x14ac:dyDescent="0.25">
      <c r="B32" t="s">
        <v>36</v>
      </c>
      <c r="C32" s="2" t="s">
        <v>17</v>
      </c>
      <c r="D32" s="5" t="s">
        <v>33</v>
      </c>
      <c r="E32" s="5">
        <v>1000</v>
      </c>
      <c r="F32" s="5"/>
      <c r="G32" s="5">
        <f t="shared" si="0"/>
        <v>1000</v>
      </c>
    </row>
    <row r="33" spans="1:8" x14ac:dyDescent="0.25">
      <c r="A33" s="13">
        <v>41316</v>
      </c>
      <c r="B33" s="12" t="s">
        <v>38</v>
      </c>
      <c r="C33" s="8" t="s">
        <v>37</v>
      </c>
      <c r="D33" s="5" t="s">
        <v>33</v>
      </c>
      <c r="E33" s="5">
        <v>5500</v>
      </c>
      <c r="F33" s="5"/>
      <c r="G33" s="5">
        <f t="shared" si="0"/>
        <v>5500</v>
      </c>
    </row>
    <row r="34" spans="1:8" x14ac:dyDescent="0.25">
      <c r="A34" s="13">
        <v>41318</v>
      </c>
      <c r="B34" s="12"/>
      <c r="C34" s="8" t="s">
        <v>39</v>
      </c>
      <c r="D34" s="5" t="s">
        <v>33</v>
      </c>
      <c r="E34" s="5">
        <v>500</v>
      </c>
      <c r="F34" s="5"/>
      <c r="G34" s="5">
        <f t="shared" si="0"/>
        <v>500</v>
      </c>
    </row>
    <row r="35" spans="1:8" ht="17.25" customHeight="1" x14ac:dyDescent="0.25">
      <c r="C35" s="8" t="s">
        <v>40</v>
      </c>
      <c r="D35" s="5" t="s">
        <v>33</v>
      </c>
      <c r="E35" s="5"/>
      <c r="F35" s="5">
        <f>-350*16</f>
        <v>-5600</v>
      </c>
      <c r="G35" s="5">
        <f t="shared" si="0"/>
        <v>-5600</v>
      </c>
    </row>
    <row r="36" spans="1:8" x14ac:dyDescent="0.25">
      <c r="C36" s="8" t="s">
        <v>41</v>
      </c>
      <c r="D36" s="5" t="s">
        <v>33</v>
      </c>
      <c r="E36" s="5"/>
      <c r="F36" s="5">
        <v>-900</v>
      </c>
      <c r="G36" s="5">
        <f t="shared" si="0"/>
        <v>-900</v>
      </c>
      <c r="H36" t="s">
        <v>48</v>
      </c>
    </row>
    <row r="37" spans="1:8" x14ac:dyDescent="0.25">
      <c r="C37" s="8" t="s">
        <v>42</v>
      </c>
      <c r="D37" s="5" t="s">
        <v>33</v>
      </c>
      <c r="E37" s="5"/>
      <c r="F37" s="5">
        <v>-166.5</v>
      </c>
      <c r="G37" s="5">
        <f t="shared" si="0"/>
        <v>-166.5</v>
      </c>
      <c r="H37" t="s">
        <v>48</v>
      </c>
    </row>
    <row r="38" spans="1:8" x14ac:dyDescent="0.25">
      <c r="C38" s="8" t="s">
        <v>22</v>
      </c>
      <c r="D38" s="5" t="s">
        <v>33</v>
      </c>
      <c r="E38" s="5">
        <v>1500</v>
      </c>
      <c r="F38" s="5"/>
      <c r="G38" s="5">
        <f t="shared" si="0"/>
        <v>1500</v>
      </c>
    </row>
    <row r="39" spans="1:8" x14ac:dyDescent="0.25">
      <c r="A39" s="13">
        <v>41325</v>
      </c>
      <c r="B39" t="s">
        <v>43</v>
      </c>
      <c r="C39" s="8" t="s">
        <v>24</v>
      </c>
      <c r="D39" s="5" t="s">
        <v>33</v>
      </c>
      <c r="E39" s="5">
        <v>1000</v>
      </c>
      <c r="F39" s="5"/>
      <c r="G39" s="5">
        <f t="shared" si="0"/>
        <v>1000</v>
      </c>
    </row>
    <row r="40" spans="1:8" ht="18" customHeight="1" x14ac:dyDescent="0.25">
      <c r="A40" s="13"/>
      <c r="C40" s="14" t="s">
        <v>44</v>
      </c>
      <c r="D40" s="15" t="s">
        <v>45</v>
      </c>
      <c r="E40" s="15"/>
      <c r="F40" s="15">
        <f>-350*28</f>
        <v>-9800</v>
      </c>
      <c r="G40" s="15">
        <f t="shared" ref="G40:G112" si="1">E40+F40</f>
        <v>-9800</v>
      </c>
    </row>
    <row r="41" spans="1:8" ht="18" customHeight="1" x14ac:dyDescent="0.25">
      <c r="A41" s="13">
        <v>41334</v>
      </c>
      <c r="B41" t="s">
        <v>36</v>
      </c>
      <c r="C41" s="14" t="s">
        <v>17</v>
      </c>
      <c r="D41" s="15" t="s">
        <v>45</v>
      </c>
      <c r="E41" s="15">
        <v>1000</v>
      </c>
      <c r="F41" s="15"/>
      <c r="G41" s="15">
        <f t="shared" si="1"/>
        <v>1000</v>
      </c>
    </row>
    <row r="42" spans="1:8" ht="18" customHeight="1" x14ac:dyDescent="0.25">
      <c r="A42" s="13">
        <v>41344</v>
      </c>
      <c r="B42" t="s">
        <v>38</v>
      </c>
      <c r="C42" s="14" t="s">
        <v>37</v>
      </c>
      <c r="D42" s="15" t="s">
        <v>45</v>
      </c>
      <c r="E42" s="15">
        <v>5500</v>
      </c>
      <c r="F42" s="15"/>
      <c r="G42" s="15">
        <f t="shared" si="1"/>
        <v>5500</v>
      </c>
    </row>
    <row r="43" spans="1:8" ht="18" customHeight="1" x14ac:dyDescent="0.25">
      <c r="A43" s="13">
        <v>41346</v>
      </c>
      <c r="B43" s="11" t="s">
        <v>46</v>
      </c>
      <c r="C43" s="14" t="s">
        <v>39</v>
      </c>
      <c r="D43" s="15" t="s">
        <v>45</v>
      </c>
      <c r="E43" s="15">
        <v>500</v>
      </c>
      <c r="F43" s="15"/>
      <c r="G43" s="15">
        <f t="shared" si="1"/>
        <v>500</v>
      </c>
    </row>
    <row r="44" spans="1:8" ht="18" customHeight="1" x14ac:dyDescent="0.25">
      <c r="A44" s="13"/>
      <c r="B44" s="11"/>
      <c r="C44" s="14" t="s">
        <v>14</v>
      </c>
      <c r="D44" s="15" t="s">
        <v>45</v>
      </c>
      <c r="E44" s="15">
        <v>1000</v>
      </c>
      <c r="F44" s="15"/>
      <c r="G44" s="15">
        <f t="shared" si="1"/>
        <v>1000</v>
      </c>
    </row>
    <row r="45" spans="1:8" ht="18" customHeight="1" x14ac:dyDescent="0.25">
      <c r="A45" s="13">
        <v>41358</v>
      </c>
      <c r="B45" t="s">
        <v>43</v>
      </c>
      <c r="C45" s="14" t="s">
        <v>24</v>
      </c>
      <c r="D45" s="15" t="s">
        <v>45</v>
      </c>
      <c r="E45" s="15">
        <v>1000</v>
      </c>
      <c r="F45" s="15"/>
      <c r="G45" s="15">
        <f t="shared" si="1"/>
        <v>1000</v>
      </c>
    </row>
    <row r="46" spans="1:8" ht="18" customHeight="1" x14ac:dyDescent="0.25">
      <c r="A46" s="13"/>
      <c r="C46" s="8" t="s">
        <v>47</v>
      </c>
      <c r="D46" s="5" t="s">
        <v>45</v>
      </c>
      <c r="E46" s="5"/>
      <c r="F46" s="5">
        <v>-2600</v>
      </c>
      <c r="G46" s="5">
        <f t="shared" si="1"/>
        <v>-2600</v>
      </c>
    </row>
    <row r="47" spans="1:8" ht="18" customHeight="1" x14ac:dyDescent="0.25">
      <c r="A47" s="13"/>
      <c r="B47" t="s">
        <v>36</v>
      </c>
      <c r="C47" s="8" t="s">
        <v>17</v>
      </c>
      <c r="D47" s="5" t="s">
        <v>50</v>
      </c>
      <c r="E47" s="5">
        <v>1000</v>
      </c>
      <c r="F47" s="5"/>
      <c r="G47" s="5">
        <f t="shared" si="1"/>
        <v>1000</v>
      </c>
    </row>
    <row r="48" spans="1:8" ht="18" customHeight="1" x14ac:dyDescent="0.25">
      <c r="A48" s="13"/>
      <c r="C48" s="8" t="s">
        <v>49</v>
      </c>
      <c r="D48" s="5" t="s">
        <v>50</v>
      </c>
      <c r="E48" s="5"/>
      <c r="F48" s="5">
        <f>-350*14</f>
        <v>-4900</v>
      </c>
      <c r="G48" s="5">
        <f t="shared" si="1"/>
        <v>-4900</v>
      </c>
    </row>
    <row r="49" spans="1:7" ht="18" customHeight="1" x14ac:dyDescent="0.25">
      <c r="A49" s="13">
        <v>41377</v>
      </c>
      <c r="B49" s="11" t="s">
        <v>46</v>
      </c>
      <c r="C49" s="8" t="s">
        <v>39</v>
      </c>
      <c r="D49" s="5" t="s">
        <v>50</v>
      </c>
      <c r="E49" s="5">
        <v>500</v>
      </c>
      <c r="F49" s="5"/>
      <c r="G49" s="5">
        <f t="shared" si="1"/>
        <v>500</v>
      </c>
    </row>
    <row r="50" spans="1:7" ht="18" customHeight="1" x14ac:dyDescent="0.25">
      <c r="A50" s="13"/>
      <c r="C50" s="8" t="s">
        <v>22</v>
      </c>
      <c r="D50" s="5" t="s">
        <v>51</v>
      </c>
      <c r="E50" s="5">
        <v>3000</v>
      </c>
      <c r="F50" s="5"/>
      <c r="G50" s="5">
        <f t="shared" si="1"/>
        <v>3000</v>
      </c>
    </row>
    <row r="51" spans="1:7" ht="18" customHeight="1" x14ac:dyDescent="0.25">
      <c r="A51" s="13"/>
      <c r="B51" t="s">
        <v>38</v>
      </c>
      <c r="C51" s="8" t="s">
        <v>37</v>
      </c>
      <c r="D51" s="5" t="s">
        <v>50</v>
      </c>
      <c r="E51" s="5">
        <v>5500</v>
      </c>
      <c r="F51" s="5"/>
      <c r="G51" s="5">
        <f t="shared" si="1"/>
        <v>5500</v>
      </c>
    </row>
    <row r="52" spans="1:7" ht="18" customHeight="1" x14ac:dyDescent="0.25">
      <c r="A52" s="13"/>
      <c r="C52" s="8" t="s">
        <v>52</v>
      </c>
      <c r="D52" s="5" t="s">
        <v>50</v>
      </c>
      <c r="E52" s="5"/>
      <c r="F52" s="5">
        <f>-350*14</f>
        <v>-4900</v>
      </c>
      <c r="G52" s="5">
        <f t="shared" si="1"/>
        <v>-4900</v>
      </c>
    </row>
    <row r="53" spans="1:7" ht="18" customHeight="1" x14ac:dyDescent="0.25">
      <c r="A53" s="13">
        <v>41752</v>
      </c>
      <c r="B53" t="s">
        <v>53</v>
      </c>
      <c r="C53" s="8" t="s">
        <v>14</v>
      </c>
      <c r="D53" s="5" t="s">
        <v>50</v>
      </c>
      <c r="E53" s="5">
        <v>1000</v>
      </c>
      <c r="F53" s="5"/>
      <c r="G53" s="5">
        <f t="shared" si="1"/>
        <v>1000</v>
      </c>
    </row>
    <row r="54" spans="1:7" ht="18" customHeight="1" x14ac:dyDescent="0.25">
      <c r="A54" s="13"/>
      <c r="C54" s="16" t="s">
        <v>54</v>
      </c>
      <c r="D54" s="17" t="s">
        <v>55</v>
      </c>
      <c r="E54" s="17"/>
      <c r="F54" s="17">
        <f>-350*14</f>
        <v>-4900</v>
      </c>
      <c r="G54" s="17">
        <f t="shared" si="1"/>
        <v>-4900</v>
      </c>
    </row>
    <row r="55" spans="1:7" ht="30" x14ac:dyDescent="0.25">
      <c r="A55" s="13"/>
      <c r="C55" s="16" t="s">
        <v>56</v>
      </c>
      <c r="D55" s="17" t="s">
        <v>55</v>
      </c>
      <c r="E55" s="17"/>
      <c r="F55" s="17">
        <v>-76</v>
      </c>
      <c r="G55" s="17">
        <f t="shared" si="1"/>
        <v>-76</v>
      </c>
    </row>
    <row r="56" spans="1:7" ht="18" customHeight="1" x14ac:dyDescent="0.25">
      <c r="A56" s="13">
        <v>41393</v>
      </c>
      <c r="B56" t="s">
        <v>43</v>
      </c>
      <c r="C56" s="16" t="s">
        <v>24</v>
      </c>
      <c r="D56" s="17" t="s">
        <v>55</v>
      </c>
      <c r="E56" s="17">
        <v>1000</v>
      </c>
      <c r="F56" s="17"/>
      <c r="G56" s="17">
        <f t="shared" si="1"/>
        <v>1000</v>
      </c>
    </row>
    <row r="57" spans="1:7" ht="18" customHeight="1" x14ac:dyDescent="0.25">
      <c r="A57" s="13">
        <v>41394</v>
      </c>
      <c r="B57" t="s">
        <v>36</v>
      </c>
      <c r="C57" s="16" t="s">
        <v>17</v>
      </c>
      <c r="D57" s="17" t="s">
        <v>55</v>
      </c>
      <c r="E57" s="17">
        <v>1000</v>
      </c>
      <c r="F57" s="17"/>
      <c r="G57" s="17">
        <f t="shared" si="1"/>
        <v>1000</v>
      </c>
    </row>
    <row r="58" spans="1:7" ht="18" customHeight="1" x14ac:dyDescent="0.25">
      <c r="A58" s="13">
        <v>41407</v>
      </c>
      <c r="B58" t="s">
        <v>38</v>
      </c>
      <c r="C58" s="16" t="s">
        <v>37</v>
      </c>
      <c r="D58" s="17" t="s">
        <v>55</v>
      </c>
      <c r="E58" s="17">
        <v>5500</v>
      </c>
      <c r="F58" s="17"/>
      <c r="G58" s="17">
        <f t="shared" si="1"/>
        <v>5500</v>
      </c>
    </row>
    <row r="59" spans="1:7" ht="18" customHeight="1" x14ac:dyDescent="0.25">
      <c r="A59" s="13"/>
      <c r="C59" s="16" t="s">
        <v>57</v>
      </c>
      <c r="D59" s="17" t="s">
        <v>55</v>
      </c>
      <c r="E59" s="17"/>
      <c r="F59" s="17">
        <f>-350*21</f>
        <v>-7350</v>
      </c>
      <c r="G59" s="17">
        <f t="shared" si="1"/>
        <v>-7350</v>
      </c>
    </row>
    <row r="60" spans="1:7" ht="18" customHeight="1" x14ac:dyDescent="0.25">
      <c r="A60" s="13">
        <v>41407</v>
      </c>
      <c r="B60" t="s">
        <v>58</v>
      </c>
      <c r="C60" s="16" t="s">
        <v>39</v>
      </c>
      <c r="D60" s="17" t="s">
        <v>55</v>
      </c>
      <c r="E60" s="17">
        <v>500</v>
      </c>
      <c r="F60" s="17"/>
      <c r="G60" s="17">
        <f t="shared" si="1"/>
        <v>500</v>
      </c>
    </row>
    <row r="61" spans="1:7" ht="18" customHeight="1" x14ac:dyDescent="0.25">
      <c r="A61" s="13"/>
      <c r="C61" s="16" t="s">
        <v>14</v>
      </c>
      <c r="D61" s="17" t="s">
        <v>59</v>
      </c>
      <c r="E61" s="17">
        <v>1000</v>
      </c>
      <c r="F61" s="17"/>
      <c r="G61" s="17">
        <f t="shared" si="1"/>
        <v>1000</v>
      </c>
    </row>
    <row r="62" spans="1:7" ht="18" customHeight="1" x14ac:dyDescent="0.25">
      <c r="A62" s="13">
        <v>41419</v>
      </c>
      <c r="B62" t="s">
        <v>43</v>
      </c>
      <c r="C62" s="8" t="s">
        <v>24</v>
      </c>
      <c r="D62" s="5" t="s">
        <v>60</v>
      </c>
      <c r="E62" s="5">
        <v>1000</v>
      </c>
      <c r="F62" s="5"/>
      <c r="G62" s="5">
        <f t="shared" si="1"/>
        <v>1000</v>
      </c>
    </row>
    <row r="63" spans="1:7" ht="18" customHeight="1" x14ac:dyDescent="0.25">
      <c r="A63" s="13">
        <v>41425</v>
      </c>
      <c r="B63" t="s">
        <v>36</v>
      </c>
      <c r="C63" s="8" t="s">
        <v>17</v>
      </c>
      <c r="D63" s="5" t="s">
        <v>60</v>
      </c>
      <c r="E63" s="5">
        <v>1000</v>
      </c>
      <c r="F63" s="5"/>
      <c r="G63" s="5">
        <f t="shared" si="1"/>
        <v>1000</v>
      </c>
    </row>
    <row r="64" spans="1:7" ht="18" customHeight="1" x14ac:dyDescent="0.25">
      <c r="A64" s="13"/>
      <c r="B64" t="s">
        <v>38</v>
      </c>
      <c r="C64" s="8" t="s">
        <v>22</v>
      </c>
      <c r="D64" s="5" t="s">
        <v>61</v>
      </c>
      <c r="E64" s="5">
        <v>3000</v>
      </c>
      <c r="F64" s="5"/>
      <c r="G64" s="5">
        <f t="shared" si="1"/>
        <v>3000</v>
      </c>
    </row>
    <row r="65" spans="1:7" ht="18" customHeight="1" x14ac:dyDescent="0.25">
      <c r="A65" s="13"/>
      <c r="C65" s="8" t="s">
        <v>62</v>
      </c>
      <c r="D65" s="5" t="s">
        <v>60</v>
      </c>
      <c r="E65" s="5"/>
      <c r="F65" s="5">
        <f>-350*28</f>
        <v>-9800</v>
      </c>
      <c r="G65" s="5">
        <f t="shared" si="1"/>
        <v>-9800</v>
      </c>
    </row>
    <row r="66" spans="1:7" ht="18" customHeight="1" x14ac:dyDescent="0.25">
      <c r="A66" s="13"/>
      <c r="B66" t="s">
        <v>38</v>
      </c>
      <c r="C66" s="8" t="s">
        <v>37</v>
      </c>
      <c r="D66" s="5" t="s">
        <v>60</v>
      </c>
      <c r="E66" s="5">
        <v>5500</v>
      </c>
      <c r="F66" s="5"/>
      <c r="G66" s="5">
        <f t="shared" si="1"/>
        <v>5500</v>
      </c>
    </row>
    <row r="67" spans="1:7" ht="18" customHeight="1" x14ac:dyDescent="0.25">
      <c r="A67" s="13">
        <v>41460</v>
      </c>
      <c r="B67" t="s">
        <v>53</v>
      </c>
      <c r="C67" s="8" t="s">
        <v>14</v>
      </c>
      <c r="D67" s="5" t="s">
        <v>60</v>
      </c>
      <c r="E67" s="5">
        <v>1000</v>
      </c>
      <c r="F67" s="5"/>
      <c r="G67" s="5">
        <f t="shared" si="1"/>
        <v>1000</v>
      </c>
    </row>
    <row r="68" spans="1:7" ht="18" customHeight="1" x14ac:dyDescent="0.25">
      <c r="A68" s="13"/>
      <c r="C68" s="16" t="s">
        <v>70</v>
      </c>
      <c r="D68" s="17" t="s">
        <v>63</v>
      </c>
      <c r="E68" s="17"/>
      <c r="F68" s="17">
        <f>-350*28</f>
        <v>-9800</v>
      </c>
      <c r="G68" s="17">
        <f t="shared" si="1"/>
        <v>-9800</v>
      </c>
    </row>
    <row r="69" spans="1:7" ht="18" customHeight="1" x14ac:dyDescent="0.25">
      <c r="A69" s="13">
        <v>41458</v>
      </c>
      <c r="B69" t="s">
        <v>58</v>
      </c>
      <c r="C69" s="16" t="s">
        <v>12</v>
      </c>
      <c r="D69" s="17" t="s">
        <v>63</v>
      </c>
      <c r="E69" s="17">
        <v>500</v>
      </c>
      <c r="F69" s="17"/>
      <c r="G69" s="17">
        <f t="shared" si="1"/>
        <v>500</v>
      </c>
    </row>
    <row r="70" spans="1:7" ht="18" customHeight="1" x14ac:dyDescent="0.25">
      <c r="A70" s="13">
        <v>41458</v>
      </c>
      <c r="B70" t="s">
        <v>43</v>
      </c>
      <c r="C70" s="16" t="s">
        <v>24</v>
      </c>
      <c r="D70" s="17" t="s">
        <v>63</v>
      </c>
      <c r="E70" s="17">
        <v>1000</v>
      </c>
      <c r="F70" s="17"/>
      <c r="G70" s="17">
        <f t="shared" si="1"/>
        <v>1000</v>
      </c>
    </row>
    <row r="71" spans="1:7" ht="18" customHeight="1" x14ac:dyDescent="0.25">
      <c r="A71" s="13">
        <v>41459</v>
      </c>
      <c r="B71" t="s">
        <v>36</v>
      </c>
      <c r="C71" s="16" t="s">
        <v>17</v>
      </c>
      <c r="D71" s="17" t="s">
        <v>63</v>
      </c>
      <c r="E71" s="17">
        <v>1000</v>
      </c>
      <c r="F71" s="17"/>
      <c r="G71" s="17">
        <f t="shared" si="1"/>
        <v>1000</v>
      </c>
    </row>
    <row r="72" spans="1:7" ht="18" customHeight="1" x14ac:dyDescent="0.25">
      <c r="A72" s="13">
        <v>41520</v>
      </c>
      <c r="B72" t="s">
        <v>53</v>
      </c>
      <c r="C72" s="16" t="s">
        <v>14</v>
      </c>
      <c r="D72" s="17" t="s">
        <v>63</v>
      </c>
      <c r="E72" s="17">
        <v>1000</v>
      </c>
      <c r="F72" s="17"/>
      <c r="G72" s="17">
        <f t="shared" si="1"/>
        <v>1000</v>
      </c>
    </row>
    <row r="73" spans="1:7" ht="18" customHeight="1" x14ac:dyDescent="0.25">
      <c r="A73" s="13"/>
      <c r="B73" t="s">
        <v>38</v>
      </c>
      <c r="C73" s="16" t="s">
        <v>37</v>
      </c>
      <c r="D73" s="17" t="s">
        <v>63</v>
      </c>
      <c r="E73" s="17">
        <v>5500</v>
      </c>
      <c r="F73" s="17"/>
      <c r="G73" s="17">
        <f t="shared" si="1"/>
        <v>5500</v>
      </c>
    </row>
    <row r="74" spans="1:7" ht="18" customHeight="1" x14ac:dyDescent="0.25">
      <c r="A74" s="13"/>
      <c r="C74" s="16" t="s">
        <v>64</v>
      </c>
      <c r="D74" s="17" t="s">
        <v>63</v>
      </c>
      <c r="E74" s="17"/>
      <c r="F74" s="17">
        <v>-1000</v>
      </c>
      <c r="G74" s="17">
        <f t="shared" si="1"/>
        <v>-1000</v>
      </c>
    </row>
    <row r="75" spans="1:7" ht="18" customHeight="1" x14ac:dyDescent="0.25">
      <c r="A75" s="13"/>
      <c r="C75" s="16" t="s">
        <v>71</v>
      </c>
      <c r="D75" s="17"/>
      <c r="E75" s="17"/>
      <c r="F75" s="17">
        <f>-7*350</f>
        <v>-2450</v>
      </c>
      <c r="G75" s="17">
        <f t="shared" si="1"/>
        <v>-2450</v>
      </c>
    </row>
    <row r="76" spans="1:7" ht="18" customHeight="1" x14ac:dyDescent="0.25">
      <c r="A76" s="13">
        <v>41493</v>
      </c>
      <c r="B76" t="s">
        <v>36</v>
      </c>
      <c r="C76" s="16" t="s">
        <v>17</v>
      </c>
      <c r="D76" s="17" t="s">
        <v>65</v>
      </c>
      <c r="E76" s="17">
        <v>1000</v>
      </c>
      <c r="F76" s="17"/>
      <c r="G76" s="17">
        <f t="shared" si="1"/>
        <v>1000</v>
      </c>
    </row>
    <row r="77" spans="1:7" ht="18" customHeight="1" x14ac:dyDescent="0.25">
      <c r="A77" s="13">
        <v>41494</v>
      </c>
      <c r="B77" t="s">
        <v>73</v>
      </c>
      <c r="C77" s="8" t="s">
        <v>24</v>
      </c>
      <c r="D77" s="5" t="s">
        <v>74</v>
      </c>
      <c r="E77" s="5">
        <v>2000</v>
      </c>
      <c r="F77" s="5"/>
      <c r="G77" s="5">
        <f t="shared" si="1"/>
        <v>2000</v>
      </c>
    </row>
    <row r="78" spans="1:7" ht="18" customHeight="1" x14ac:dyDescent="0.25">
      <c r="A78" s="13">
        <v>41496</v>
      </c>
      <c r="B78" t="s">
        <v>38</v>
      </c>
      <c r="C78" s="8" t="s">
        <v>37</v>
      </c>
      <c r="D78" s="5" t="s">
        <v>65</v>
      </c>
      <c r="E78" s="5">
        <v>5500</v>
      </c>
      <c r="F78" s="5"/>
      <c r="G78" s="5">
        <f t="shared" si="1"/>
        <v>5500</v>
      </c>
    </row>
    <row r="79" spans="1:7" ht="18" customHeight="1" x14ac:dyDescent="0.25">
      <c r="A79" s="13">
        <v>41505</v>
      </c>
      <c r="B79" t="s">
        <v>38</v>
      </c>
      <c r="C79" s="8" t="s">
        <v>22</v>
      </c>
      <c r="D79" s="5" t="s">
        <v>66</v>
      </c>
      <c r="E79" s="5">
        <v>3000</v>
      </c>
      <c r="F79" s="5"/>
      <c r="G79" s="5">
        <f t="shared" si="1"/>
        <v>3000</v>
      </c>
    </row>
    <row r="80" spans="1:7" ht="18" customHeight="1" x14ac:dyDescent="0.25">
      <c r="A80" s="13"/>
      <c r="C80" s="8" t="s">
        <v>69</v>
      </c>
      <c r="D80" s="5" t="s">
        <v>65</v>
      </c>
      <c r="E80" s="5"/>
      <c r="F80" s="5">
        <f>-350*28</f>
        <v>-9800</v>
      </c>
      <c r="G80" s="5">
        <f t="shared" si="1"/>
        <v>-9800</v>
      </c>
    </row>
    <row r="81" spans="1:7" ht="18" customHeight="1" x14ac:dyDescent="0.25">
      <c r="A81" s="13">
        <v>41508</v>
      </c>
      <c r="B81" t="s">
        <v>58</v>
      </c>
      <c r="C81" s="8" t="s">
        <v>12</v>
      </c>
      <c r="D81" s="5" t="s">
        <v>65</v>
      </c>
      <c r="E81" s="5">
        <v>500</v>
      </c>
      <c r="F81" s="5"/>
      <c r="G81" s="5">
        <f t="shared" si="1"/>
        <v>500</v>
      </c>
    </row>
    <row r="82" spans="1:7" ht="18" customHeight="1" x14ac:dyDescent="0.25">
      <c r="A82" s="13">
        <v>41538</v>
      </c>
      <c r="B82" t="s">
        <v>78</v>
      </c>
      <c r="C82" s="8" t="s">
        <v>14</v>
      </c>
      <c r="D82" s="5" t="s">
        <v>65</v>
      </c>
      <c r="E82" s="5">
        <v>1000</v>
      </c>
      <c r="F82" s="5"/>
      <c r="G82" s="5">
        <f t="shared" si="1"/>
        <v>1000</v>
      </c>
    </row>
    <row r="83" spans="1:7" ht="18" customHeight="1" x14ac:dyDescent="0.25">
      <c r="A83" s="13">
        <v>41522</v>
      </c>
      <c r="B83" t="s">
        <v>36</v>
      </c>
      <c r="C83" s="16" t="s">
        <v>17</v>
      </c>
      <c r="D83" s="17" t="s">
        <v>68</v>
      </c>
      <c r="E83" s="17">
        <v>1000</v>
      </c>
      <c r="F83" s="17"/>
      <c r="G83" s="17">
        <f t="shared" si="1"/>
        <v>1000</v>
      </c>
    </row>
    <row r="84" spans="1:7" ht="18" customHeight="1" x14ac:dyDescent="0.25">
      <c r="A84" s="13"/>
      <c r="C84" s="16" t="s">
        <v>67</v>
      </c>
      <c r="D84" s="17" t="s">
        <v>68</v>
      </c>
      <c r="E84" s="17"/>
      <c r="F84" s="17">
        <f>-350*14</f>
        <v>-4900</v>
      </c>
      <c r="G84" s="17">
        <f t="shared" si="1"/>
        <v>-4900</v>
      </c>
    </row>
    <row r="85" spans="1:7" ht="18" customHeight="1" x14ac:dyDescent="0.25">
      <c r="A85" s="13"/>
      <c r="C85" s="16" t="s">
        <v>72</v>
      </c>
      <c r="D85" s="17" t="s">
        <v>68</v>
      </c>
      <c r="E85" s="17"/>
      <c r="F85" s="17">
        <v>-349</v>
      </c>
      <c r="G85" s="17">
        <f t="shared" si="1"/>
        <v>-349</v>
      </c>
    </row>
    <row r="86" spans="1:7" ht="18" customHeight="1" x14ac:dyDescent="0.25">
      <c r="A86" s="13"/>
      <c r="C86" s="16" t="s">
        <v>75</v>
      </c>
      <c r="D86" s="17" t="s">
        <v>68</v>
      </c>
      <c r="E86" s="17"/>
      <c r="F86" s="17">
        <v>0</v>
      </c>
      <c r="G86" s="17">
        <f t="shared" si="1"/>
        <v>0</v>
      </c>
    </row>
    <row r="87" spans="1:7" ht="18" customHeight="1" x14ac:dyDescent="0.25">
      <c r="A87" s="13">
        <v>41530</v>
      </c>
      <c r="B87" t="s">
        <v>38</v>
      </c>
      <c r="C87" s="16" t="s">
        <v>37</v>
      </c>
      <c r="D87" s="17" t="s">
        <v>68</v>
      </c>
      <c r="E87" s="17">
        <v>5500</v>
      </c>
      <c r="F87" s="17"/>
      <c r="G87" s="17">
        <f t="shared" si="1"/>
        <v>5500</v>
      </c>
    </row>
    <row r="88" spans="1:7" ht="18" customHeight="1" x14ac:dyDescent="0.25">
      <c r="A88" s="13">
        <v>41532</v>
      </c>
      <c r="C88" s="16" t="s">
        <v>76</v>
      </c>
      <c r="D88" s="17" t="s">
        <v>68</v>
      </c>
      <c r="E88" s="17"/>
      <c r="F88" s="17">
        <f>-350*7</f>
        <v>-2450</v>
      </c>
      <c r="G88" s="17">
        <f t="shared" si="1"/>
        <v>-2450</v>
      </c>
    </row>
    <row r="89" spans="1:7" ht="18" customHeight="1" x14ac:dyDescent="0.25">
      <c r="A89" s="13"/>
      <c r="C89" s="16" t="s">
        <v>79</v>
      </c>
      <c r="D89" s="17" t="s">
        <v>68</v>
      </c>
      <c r="E89" s="17"/>
      <c r="F89" s="17">
        <f>-350*8</f>
        <v>-2800</v>
      </c>
      <c r="G89" s="17">
        <f t="shared" si="1"/>
        <v>-2800</v>
      </c>
    </row>
    <row r="90" spans="1:7" ht="30" x14ac:dyDescent="0.25">
      <c r="A90" s="13"/>
      <c r="C90" s="16" t="s">
        <v>82</v>
      </c>
      <c r="D90" s="17" t="s">
        <v>68</v>
      </c>
      <c r="E90" s="17"/>
      <c r="F90" s="17">
        <v>-349</v>
      </c>
      <c r="G90" s="17">
        <f t="shared" si="1"/>
        <v>-349</v>
      </c>
    </row>
    <row r="91" spans="1:7" x14ac:dyDescent="0.25">
      <c r="A91" s="13">
        <v>41546</v>
      </c>
      <c r="B91" t="s">
        <v>78</v>
      </c>
      <c r="C91" s="16" t="s">
        <v>22</v>
      </c>
      <c r="D91" s="17" t="s">
        <v>68</v>
      </c>
      <c r="E91" s="17">
        <v>1500</v>
      </c>
      <c r="F91" s="17"/>
      <c r="G91" s="17">
        <f t="shared" si="1"/>
        <v>1500</v>
      </c>
    </row>
    <row r="92" spans="1:7" x14ac:dyDescent="0.25">
      <c r="A92" s="13">
        <v>41553</v>
      </c>
      <c r="B92" t="s">
        <v>78</v>
      </c>
      <c r="C92" s="16" t="s">
        <v>14</v>
      </c>
      <c r="D92" s="17" t="s">
        <v>68</v>
      </c>
      <c r="E92" s="17">
        <v>1000</v>
      </c>
      <c r="F92" s="17"/>
      <c r="G92" s="17">
        <f t="shared" si="1"/>
        <v>1000</v>
      </c>
    </row>
    <row r="93" spans="1:7" x14ac:dyDescent="0.25">
      <c r="A93" s="13">
        <v>41586</v>
      </c>
      <c r="B93" t="s">
        <v>58</v>
      </c>
      <c r="C93" s="16" t="s">
        <v>12</v>
      </c>
      <c r="D93" s="17" t="s">
        <v>68</v>
      </c>
      <c r="E93" s="17">
        <v>500</v>
      </c>
      <c r="F93" s="17"/>
      <c r="G93" s="17">
        <f t="shared" si="1"/>
        <v>500</v>
      </c>
    </row>
    <row r="94" spans="1:7" ht="18" customHeight="1" x14ac:dyDescent="0.25">
      <c r="A94" s="13">
        <v>41538</v>
      </c>
      <c r="B94" t="s">
        <v>78</v>
      </c>
      <c r="C94" s="8" t="s">
        <v>24</v>
      </c>
      <c r="D94" s="5" t="s">
        <v>77</v>
      </c>
      <c r="E94" s="5">
        <v>1000</v>
      </c>
      <c r="F94" s="5"/>
      <c r="G94" s="5">
        <f t="shared" si="1"/>
        <v>1000</v>
      </c>
    </row>
    <row r="95" spans="1:7" ht="18" customHeight="1" x14ac:dyDescent="0.25">
      <c r="A95" s="13"/>
      <c r="C95" s="8" t="s">
        <v>81</v>
      </c>
      <c r="D95" s="5" t="s">
        <v>77</v>
      </c>
      <c r="E95" s="5"/>
      <c r="F95" s="5">
        <f>-350*13</f>
        <v>-4550</v>
      </c>
      <c r="G95" s="5">
        <f t="shared" si="1"/>
        <v>-4550</v>
      </c>
    </row>
    <row r="96" spans="1:7" ht="18" customHeight="1" x14ac:dyDescent="0.25">
      <c r="A96" s="13">
        <v>41552</v>
      </c>
      <c r="B96" t="s">
        <v>36</v>
      </c>
      <c r="C96" s="8" t="s">
        <v>80</v>
      </c>
      <c r="D96" s="5" t="s">
        <v>77</v>
      </c>
      <c r="E96" s="5">
        <v>1000</v>
      </c>
      <c r="F96" s="5"/>
      <c r="G96" s="5">
        <f t="shared" si="1"/>
        <v>1000</v>
      </c>
    </row>
    <row r="97" spans="1:7" ht="18" customHeight="1" x14ac:dyDescent="0.25">
      <c r="A97" s="13"/>
      <c r="C97" s="8" t="s">
        <v>83</v>
      </c>
      <c r="D97" s="5" t="s">
        <v>77</v>
      </c>
      <c r="E97" s="5"/>
      <c r="F97" s="5">
        <v>-349</v>
      </c>
      <c r="G97" s="5">
        <f t="shared" si="1"/>
        <v>-349</v>
      </c>
    </row>
    <row r="98" spans="1:7" ht="18" customHeight="1" x14ac:dyDescent="0.25">
      <c r="A98" s="13"/>
      <c r="C98" s="8" t="s">
        <v>84</v>
      </c>
      <c r="D98" s="5" t="s">
        <v>77</v>
      </c>
      <c r="E98" s="5"/>
      <c r="F98" s="5">
        <f>-350*7</f>
        <v>-2450</v>
      </c>
      <c r="G98" s="5">
        <f t="shared" si="1"/>
        <v>-2450</v>
      </c>
    </row>
    <row r="99" spans="1:7" ht="18" customHeight="1" x14ac:dyDescent="0.25">
      <c r="A99" s="13"/>
      <c r="C99" s="8" t="s">
        <v>85</v>
      </c>
      <c r="D99" s="5" t="s">
        <v>77</v>
      </c>
      <c r="E99" s="5"/>
      <c r="F99" s="5">
        <f>-350*14</f>
        <v>-4900</v>
      </c>
      <c r="G99" s="5">
        <f t="shared" si="1"/>
        <v>-4900</v>
      </c>
    </row>
    <row r="100" spans="1:7" ht="18" customHeight="1" x14ac:dyDescent="0.25">
      <c r="A100" s="13">
        <v>41588</v>
      </c>
      <c r="B100" t="s">
        <v>78</v>
      </c>
      <c r="C100" s="8" t="s">
        <v>22</v>
      </c>
      <c r="D100" s="5" t="s">
        <v>77</v>
      </c>
      <c r="E100" s="5">
        <v>1500</v>
      </c>
      <c r="F100" s="5"/>
      <c r="G100" s="5">
        <f t="shared" si="1"/>
        <v>1500</v>
      </c>
    </row>
    <row r="101" spans="1:7" x14ac:dyDescent="0.25">
      <c r="A101" s="13">
        <v>41559</v>
      </c>
      <c r="B101" t="s">
        <v>38</v>
      </c>
      <c r="C101" s="8" t="s">
        <v>37</v>
      </c>
      <c r="D101" s="5" t="s">
        <v>77</v>
      </c>
      <c r="E101" s="5">
        <v>5500</v>
      </c>
      <c r="F101" s="5"/>
      <c r="G101" s="5">
        <f t="shared" si="1"/>
        <v>5500</v>
      </c>
    </row>
    <row r="102" spans="1:7" x14ac:dyDescent="0.25">
      <c r="A102" s="13">
        <v>41586</v>
      </c>
      <c r="B102" t="s">
        <v>58</v>
      </c>
      <c r="C102" s="8" t="s">
        <v>12</v>
      </c>
      <c r="D102" s="5" t="s">
        <v>77</v>
      </c>
      <c r="E102" s="5">
        <v>500</v>
      </c>
      <c r="F102" s="5"/>
      <c r="G102" s="5">
        <f t="shared" si="1"/>
        <v>500</v>
      </c>
    </row>
    <row r="103" spans="1:7" x14ac:dyDescent="0.25">
      <c r="A103" s="13">
        <v>41600</v>
      </c>
      <c r="B103" t="s">
        <v>53</v>
      </c>
      <c r="C103" s="8" t="s">
        <v>14</v>
      </c>
      <c r="D103" s="5" t="s">
        <v>77</v>
      </c>
      <c r="E103" s="5">
        <v>1000</v>
      </c>
      <c r="F103" s="5"/>
      <c r="G103" s="5">
        <f t="shared" si="1"/>
        <v>1000</v>
      </c>
    </row>
    <row r="104" spans="1:7" x14ac:dyDescent="0.25">
      <c r="A104" s="13">
        <v>41558</v>
      </c>
      <c r="B104" t="s">
        <v>73</v>
      </c>
      <c r="C104" s="16" t="s">
        <v>24</v>
      </c>
      <c r="D104" s="17" t="s">
        <v>8</v>
      </c>
      <c r="E104" s="17">
        <v>1000</v>
      </c>
      <c r="F104" s="17"/>
      <c r="G104" s="17">
        <f t="shared" si="1"/>
        <v>1000</v>
      </c>
    </row>
    <row r="105" spans="1:7" x14ac:dyDescent="0.25">
      <c r="A105" s="13"/>
      <c r="C105" s="16" t="s">
        <v>86</v>
      </c>
      <c r="D105" s="17" t="s">
        <v>8</v>
      </c>
      <c r="E105" s="17"/>
      <c r="F105" s="17">
        <f>-350*6</f>
        <v>-2100</v>
      </c>
      <c r="G105" s="17">
        <f t="shared" si="1"/>
        <v>-2100</v>
      </c>
    </row>
    <row r="106" spans="1:7" x14ac:dyDescent="0.25">
      <c r="A106" s="13"/>
      <c r="C106" s="16" t="s">
        <v>87</v>
      </c>
      <c r="D106" s="17" t="s">
        <v>8</v>
      </c>
      <c r="E106" s="17"/>
      <c r="F106" s="17">
        <v>-1049</v>
      </c>
      <c r="G106" s="17">
        <f t="shared" si="1"/>
        <v>-1049</v>
      </c>
    </row>
    <row r="107" spans="1:7" x14ac:dyDescent="0.25">
      <c r="A107" s="13"/>
      <c r="C107" s="16" t="s">
        <v>88</v>
      </c>
      <c r="D107" s="17" t="s">
        <v>8</v>
      </c>
      <c r="E107" s="17"/>
      <c r="F107" s="17">
        <f>-300*15</f>
        <v>-4500</v>
      </c>
      <c r="G107" s="17">
        <f t="shared" si="1"/>
        <v>-4500</v>
      </c>
    </row>
    <row r="108" spans="1:7" x14ac:dyDescent="0.25">
      <c r="A108" s="13">
        <v>41588</v>
      </c>
      <c r="B108" t="s">
        <v>78</v>
      </c>
      <c r="C108" s="16" t="s">
        <v>22</v>
      </c>
      <c r="D108" s="17" t="s">
        <v>8</v>
      </c>
      <c r="E108" s="17">
        <v>1500</v>
      </c>
      <c r="F108" s="17"/>
      <c r="G108" s="17">
        <f t="shared" si="1"/>
        <v>1500</v>
      </c>
    </row>
    <row r="109" spans="1:7" x14ac:dyDescent="0.25">
      <c r="A109" s="13">
        <v>41584</v>
      </c>
      <c r="B109" t="s">
        <v>36</v>
      </c>
      <c r="C109" s="16" t="s">
        <v>17</v>
      </c>
      <c r="D109" s="17" t="s">
        <v>8</v>
      </c>
      <c r="E109" s="17">
        <v>1000</v>
      </c>
      <c r="F109" s="17"/>
      <c r="G109" s="17">
        <f t="shared" si="1"/>
        <v>1000</v>
      </c>
    </row>
    <row r="110" spans="1:7" x14ac:dyDescent="0.25">
      <c r="A110" s="13">
        <v>41593</v>
      </c>
      <c r="B110" t="s">
        <v>38</v>
      </c>
      <c r="C110" s="16" t="s">
        <v>37</v>
      </c>
      <c r="D110" s="17" t="s">
        <v>8</v>
      </c>
      <c r="E110" s="17">
        <v>5500</v>
      </c>
      <c r="F110" s="17"/>
      <c r="G110" s="17">
        <f t="shared" si="1"/>
        <v>5500</v>
      </c>
    </row>
    <row r="111" spans="1:7" x14ac:dyDescent="0.25">
      <c r="A111" s="13"/>
      <c r="C111" s="16" t="s">
        <v>89</v>
      </c>
      <c r="D111" s="17" t="s">
        <v>8</v>
      </c>
      <c r="E111" s="17"/>
      <c r="F111" s="17">
        <v>-525</v>
      </c>
      <c r="G111" s="17">
        <f t="shared" si="1"/>
        <v>-525</v>
      </c>
    </row>
    <row r="112" spans="1:7" x14ac:dyDescent="0.25">
      <c r="A112" s="13">
        <v>41622</v>
      </c>
      <c r="B112" t="s">
        <v>78</v>
      </c>
      <c r="C112" s="16" t="s">
        <v>14</v>
      </c>
      <c r="D112" s="17" t="s">
        <v>8</v>
      </c>
      <c r="E112" s="17">
        <v>1000</v>
      </c>
      <c r="F112" s="17"/>
      <c r="G112" s="17">
        <f t="shared" si="1"/>
        <v>1000</v>
      </c>
    </row>
    <row r="113" spans="1:8" x14ac:dyDescent="0.25">
      <c r="A113" s="13"/>
      <c r="C113" s="16" t="s">
        <v>90</v>
      </c>
      <c r="D113" s="17" t="s">
        <v>8</v>
      </c>
      <c r="E113" s="17"/>
      <c r="F113" s="17">
        <v>-6300</v>
      </c>
      <c r="G113" s="17">
        <f t="shared" ref="G113:G138" si="2">E113+F113</f>
        <v>-6300</v>
      </c>
    </row>
    <row r="114" spans="1:8" x14ac:dyDescent="0.25">
      <c r="A114" s="13"/>
      <c r="C114" s="8" t="s">
        <v>91</v>
      </c>
      <c r="D114" s="5" t="s">
        <v>18</v>
      </c>
      <c r="E114" s="5"/>
      <c r="F114" s="5">
        <v>-1280</v>
      </c>
      <c r="G114" s="5">
        <f t="shared" si="2"/>
        <v>-1280</v>
      </c>
    </row>
    <row r="115" spans="1:8" x14ac:dyDescent="0.25">
      <c r="A115" s="13">
        <v>41612</v>
      </c>
      <c r="B115" t="s">
        <v>36</v>
      </c>
      <c r="C115" s="8" t="s">
        <v>17</v>
      </c>
      <c r="D115" s="5" t="s">
        <v>18</v>
      </c>
      <c r="E115" s="5">
        <v>1000</v>
      </c>
      <c r="F115" s="5"/>
      <c r="G115" s="5">
        <f t="shared" si="2"/>
        <v>1000</v>
      </c>
    </row>
    <row r="116" spans="1:8" x14ac:dyDescent="0.25">
      <c r="A116" s="13">
        <v>41619</v>
      </c>
      <c r="B116" t="s">
        <v>38</v>
      </c>
      <c r="C116" s="8" t="s">
        <v>37</v>
      </c>
      <c r="D116" s="5" t="s">
        <v>18</v>
      </c>
      <c r="E116" s="5">
        <v>5500</v>
      </c>
      <c r="F116" s="5"/>
      <c r="G116" s="5">
        <f t="shared" si="2"/>
        <v>5500</v>
      </c>
    </row>
    <row r="117" spans="1:8" x14ac:dyDescent="0.25">
      <c r="A117" s="13"/>
      <c r="C117" s="8" t="s">
        <v>92</v>
      </c>
      <c r="D117" s="5" t="s">
        <v>18</v>
      </c>
      <c r="E117" s="5"/>
      <c r="F117" s="5">
        <v>-9000</v>
      </c>
      <c r="G117" s="5">
        <f t="shared" si="2"/>
        <v>-9000</v>
      </c>
    </row>
    <row r="118" spans="1:8" x14ac:dyDescent="0.25">
      <c r="A118" s="13">
        <v>41622</v>
      </c>
      <c r="B118" t="s">
        <v>94</v>
      </c>
      <c r="C118" s="8" t="s">
        <v>93</v>
      </c>
      <c r="D118" s="5" t="s">
        <v>18</v>
      </c>
      <c r="E118" s="5">
        <v>2000</v>
      </c>
      <c r="F118" s="5"/>
      <c r="G118" s="5">
        <f t="shared" si="2"/>
        <v>2000</v>
      </c>
      <c r="H118" s="18"/>
    </row>
    <row r="119" spans="1:8" x14ac:dyDescent="0.25">
      <c r="A119" s="13">
        <v>41636</v>
      </c>
      <c r="B119" t="s">
        <v>78</v>
      </c>
      <c r="C119" s="8" t="s">
        <v>14</v>
      </c>
      <c r="D119" s="5" t="s">
        <v>18</v>
      </c>
      <c r="E119" s="5">
        <v>500</v>
      </c>
      <c r="F119" s="5"/>
      <c r="G119" s="5">
        <f t="shared" si="2"/>
        <v>500</v>
      </c>
      <c r="H119" s="18"/>
    </row>
    <row r="120" spans="1:8" x14ac:dyDescent="0.25">
      <c r="A120" s="13">
        <v>41660</v>
      </c>
      <c r="B120" t="s">
        <v>105</v>
      </c>
      <c r="C120" s="8" t="s">
        <v>14</v>
      </c>
      <c r="D120" s="5" t="s">
        <v>18</v>
      </c>
      <c r="E120" s="5">
        <v>500</v>
      </c>
      <c r="F120" s="5"/>
      <c r="G120" s="5">
        <f t="shared" si="2"/>
        <v>500</v>
      </c>
      <c r="H120" s="18"/>
    </row>
    <row r="121" spans="1:8" x14ac:dyDescent="0.25">
      <c r="A121" s="13">
        <v>41634</v>
      </c>
      <c r="B121" t="s">
        <v>73</v>
      </c>
      <c r="C121" s="8" t="s">
        <v>24</v>
      </c>
      <c r="D121" s="5" t="s">
        <v>18</v>
      </c>
      <c r="E121" s="5">
        <v>1000</v>
      </c>
      <c r="F121" s="5"/>
      <c r="G121" s="5">
        <f t="shared" si="2"/>
        <v>1000</v>
      </c>
      <c r="H121" s="18"/>
    </row>
    <row r="122" spans="1:8" x14ac:dyDescent="0.25">
      <c r="A122" s="13">
        <v>41656</v>
      </c>
      <c r="B122" t="s">
        <v>38</v>
      </c>
      <c r="C122" s="8" t="s">
        <v>22</v>
      </c>
      <c r="D122" s="5" t="s">
        <v>18</v>
      </c>
      <c r="E122" s="5">
        <v>1500</v>
      </c>
      <c r="F122" s="5"/>
      <c r="G122" s="5">
        <f t="shared" si="2"/>
        <v>1500</v>
      </c>
      <c r="H122" s="18"/>
    </row>
    <row r="123" spans="1:8" x14ac:dyDescent="0.25">
      <c r="A123" s="13">
        <v>41634</v>
      </c>
      <c r="B123" t="s">
        <v>73</v>
      </c>
      <c r="C123" s="16" t="s">
        <v>24</v>
      </c>
      <c r="D123" s="17" t="s">
        <v>25</v>
      </c>
      <c r="E123" s="17">
        <v>1000</v>
      </c>
      <c r="F123" s="17"/>
      <c r="G123" s="17">
        <f t="shared" si="2"/>
        <v>1000</v>
      </c>
      <c r="H123" s="18"/>
    </row>
    <row r="124" spans="1:8" x14ac:dyDescent="0.25">
      <c r="C124" s="17" t="s">
        <v>95</v>
      </c>
      <c r="D124" s="17" t="s">
        <v>25</v>
      </c>
      <c r="E124" s="17"/>
      <c r="F124" s="17">
        <v>-1280</v>
      </c>
      <c r="G124" s="17">
        <f t="shared" si="2"/>
        <v>-1280</v>
      </c>
    </row>
    <row r="125" spans="1:8" x14ac:dyDescent="0.25">
      <c r="C125" s="17" t="s">
        <v>87</v>
      </c>
      <c r="D125" s="17" t="s">
        <v>25</v>
      </c>
      <c r="E125" s="19"/>
      <c r="F125" s="17">
        <f>-1260</f>
        <v>-1260</v>
      </c>
      <c r="G125" s="17">
        <f t="shared" si="2"/>
        <v>-1260</v>
      </c>
      <c r="H125" s="18"/>
    </row>
    <row r="126" spans="1:8" x14ac:dyDescent="0.25">
      <c r="A126" s="13">
        <v>41637</v>
      </c>
      <c r="B126" t="s">
        <v>36</v>
      </c>
      <c r="C126" s="16" t="s">
        <v>17</v>
      </c>
      <c r="D126" s="17" t="s">
        <v>25</v>
      </c>
      <c r="E126" s="17">
        <v>1000</v>
      </c>
      <c r="F126" s="20"/>
      <c r="G126" s="17">
        <f t="shared" si="2"/>
        <v>1000</v>
      </c>
    </row>
    <row r="127" spans="1:8" x14ac:dyDescent="0.25">
      <c r="A127" s="13"/>
      <c r="C127" s="17" t="s">
        <v>96</v>
      </c>
      <c r="D127" s="17" t="s">
        <v>25</v>
      </c>
      <c r="E127" s="17"/>
      <c r="F127" s="17">
        <v>-1208</v>
      </c>
      <c r="G127" s="17">
        <f t="shared" si="2"/>
        <v>-1208</v>
      </c>
    </row>
    <row r="128" spans="1:8" x14ac:dyDescent="0.25">
      <c r="A128" s="13">
        <v>41648</v>
      </c>
      <c r="B128" t="s">
        <v>98</v>
      </c>
      <c r="C128" s="17" t="s">
        <v>97</v>
      </c>
      <c r="D128" s="17" t="s">
        <v>25</v>
      </c>
      <c r="E128" s="17">
        <v>1280</v>
      </c>
      <c r="F128" s="17"/>
      <c r="G128" s="17">
        <f t="shared" si="2"/>
        <v>1280</v>
      </c>
    </row>
    <row r="129" spans="1:8" x14ac:dyDescent="0.25">
      <c r="A129" s="13"/>
      <c r="C129" s="17" t="s">
        <v>99</v>
      </c>
      <c r="D129" s="17" t="s">
        <v>25</v>
      </c>
      <c r="E129" s="17"/>
      <c r="F129" s="17">
        <f>-17*300</f>
        <v>-5100</v>
      </c>
      <c r="G129" s="17">
        <f t="shared" si="2"/>
        <v>-5100</v>
      </c>
    </row>
    <row r="130" spans="1:8" x14ac:dyDescent="0.25">
      <c r="A130" s="13"/>
      <c r="C130" s="17" t="s">
        <v>100</v>
      </c>
      <c r="D130" s="17" t="s">
        <v>25</v>
      </c>
      <c r="E130" s="17">
        <v>2250</v>
      </c>
      <c r="F130" s="17"/>
      <c r="G130" s="17">
        <f t="shared" si="2"/>
        <v>2250</v>
      </c>
    </row>
    <row r="131" spans="1:8" x14ac:dyDescent="0.25">
      <c r="A131" s="13"/>
      <c r="C131" s="17" t="s">
        <v>101</v>
      </c>
      <c r="D131" s="17" t="s">
        <v>25</v>
      </c>
      <c r="E131" s="17">
        <v>5500</v>
      </c>
      <c r="F131" s="17"/>
      <c r="G131" s="17">
        <f t="shared" si="2"/>
        <v>5500</v>
      </c>
    </row>
    <row r="132" spans="1:8" x14ac:dyDescent="0.25">
      <c r="A132" s="13"/>
      <c r="C132" s="17" t="s">
        <v>102</v>
      </c>
      <c r="D132" s="17" t="s">
        <v>25</v>
      </c>
      <c r="E132" s="17">
        <v>2000</v>
      </c>
      <c r="F132" s="17"/>
      <c r="G132" s="17">
        <f t="shared" si="2"/>
        <v>2000</v>
      </c>
    </row>
    <row r="133" spans="1:8" x14ac:dyDescent="0.25">
      <c r="A133" s="13">
        <v>41656</v>
      </c>
      <c r="B133" t="s">
        <v>38</v>
      </c>
      <c r="C133" s="17" t="s">
        <v>22</v>
      </c>
      <c r="D133" s="17" t="s">
        <v>25</v>
      </c>
      <c r="E133" s="17">
        <v>1500</v>
      </c>
      <c r="F133" s="17"/>
      <c r="G133" s="17">
        <f t="shared" si="2"/>
        <v>1500</v>
      </c>
    </row>
    <row r="134" spans="1:8" x14ac:dyDescent="0.25">
      <c r="A134" s="13"/>
      <c r="C134" s="17" t="s">
        <v>103</v>
      </c>
      <c r="D134" s="17" t="s">
        <v>25</v>
      </c>
      <c r="E134" s="17"/>
      <c r="F134" s="17">
        <v>-1208</v>
      </c>
      <c r="G134" s="17">
        <f t="shared" si="2"/>
        <v>-1208</v>
      </c>
    </row>
    <row r="135" spans="1:8" x14ac:dyDescent="0.25">
      <c r="A135" s="13"/>
      <c r="C135" s="17" t="s">
        <v>89</v>
      </c>
      <c r="D135" s="17" t="s">
        <v>25</v>
      </c>
      <c r="E135" s="17"/>
      <c r="F135" s="17">
        <v>-630</v>
      </c>
      <c r="G135" s="17">
        <f t="shared" si="2"/>
        <v>-630</v>
      </c>
      <c r="H135" s="21"/>
    </row>
    <row r="136" spans="1:8" x14ac:dyDescent="0.25">
      <c r="A136" s="13">
        <v>41780</v>
      </c>
      <c r="B136" t="s">
        <v>105</v>
      </c>
      <c r="C136" s="17" t="s">
        <v>14</v>
      </c>
      <c r="D136" s="17" t="s">
        <v>25</v>
      </c>
      <c r="E136" s="17">
        <v>1000</v>
      </c>
      <c r="F136" s="17"/>
      <c r="G136" s="17">
        <f t="shared" si="2"/>
        <v>1000</v>
      </c>
      <c r="H136" s="21"/>
    </row>
    <row r="137" spans="1:8" x14ac:dyDescent="0.25">
      <c r="A137" s="13">
        <v>41669</v>
      </c>
      <c r="B137" t="s">
        <v>58</v>
      </c>
      <c r="C137" s="16" t="s">
        <v>12</v>
      </c>
      <c r="D137" s="17" t="s">
        <v>25</v>
      </c>
      <c r="E137" s="17">
        <v>500</v>
      </c>
      <c r="F137" s="17"/>
      <c r="G137" s="17">
        <f t="shared" si="2"/>
        <v>500</v>
      </c>
      <c r="H137" s="21"/>
    </row>
    <row r="138" spans="1:8" x14ac:dyDescent="0.25">
      <c r="A138" s="13">
        <v>41656</v>
      </c>
      <c r="B138" t="s">
        <v>38</v>
      </c>
      <c r="C138" s="5" t="s">
        <v>22</v>
      </c>
      <c r="D138" s="5" t="s">
        <v>33</v>
      </c>
      <c r="E138" s="5">
        <v>1500</v>
      </c>
      <c r="F138" s="5"/>
      <c r="G138" s="5">
        <f t="shared" si="2"/>
        <v>1500</v>
      </c>
    </row>
    <row r="139" spans="1:8" x14ac:dyDescent="0.25">
      <c r="A139" s="13">
        <v>41660</v>
      </c>
      <c r="B139" t="s">
        <v>73</v>
      </c>
      <c r="C139" s="8" t="s">
        <v>24</v>
      </c>
      <c r="D139" s="5" t="s">
        <v>33</v>
      </c>
      <c r="E139" s="5">
        <v>1000</v>
      </c>
      <c r="F139" s="5"/>
      <c r="G139" s="5">
        <f t="shared" ref="G139:G152" si="3">E139+F139</f>
        <v>1000</v>
      </c>
    </row>
    <row r="140" spans="1:8" x14ac:dyDescent="0.25">
      <c r="A140" s="13"/>
      <c r="C140" s="8" t="s">
        <v>106</v>
      </c>
      <c r="D140" s="5" t="s">
        <v>33</v>
      </c>
      <c r="E140" s="5"/>
      <c r="F140" s="5">
        <f>-16*300</f>
        <v>-4800</v>
      </c>
      <c r="G140" s="5">
        <f t="shared" si="3"/>
        <v>-4800</v>
      </c>
    </row>
    <row r="141" spans="1:8" x14ac:dyDescent="0.25">
      <c r="A141" s="13"/>
      <c r="C141" s="8" t="s">
        <v>107</v>
      </c>
      <c r="D141" s="5" t="s">
        <v>33</v>
      </c>
      <c r="E141" s="5"/>
      <c r="F141" s="5">
        <v>-1146</v>
      </c>
      <c r="G141" s="5">
        <f t="shared" si="3"/>
        <v>-1146</v>
      </c>
      <c r="H141" s="21" t="s">
        <v>104</v>
      </c>
    </row>
    <row r="142" spans="1:8" x14ac:dyDescent="0.25">
      <c r="A142" s="13"/>
      <c r="C142" s="8" t="s">
        <v>108</v>
      </c>
      <c r="D142" s="5" t="s">
        <v>33</v>
      </c>
      <c r="E142" s="5"/>
      <c r="F142" s="5">
        <f>-1208-235</f>
        <v>-1443</v>
      </c>
      <c r="G142" s="5">
        <f t="shared" si="3"/>
        <v>-1443</v>
      </c>
    </row>
    <row r="143" spans="1:8" x14ac:dyDescent="0.25">
      <c r="A143" s="13">
        <v>41671</v>
      </c>
      <c r="B143" t="s">
        <v>78</v>
      </c>
      <c r="C143" s="8" t="s">
        <v>109</v>
      </c>
      <c r="D143" s="5" t="s">
        <v>33</v>
      </c>
      <c r="E143" s="5">
        <v>500</v>
      </c>
      <c r="F143" s="5"/>
      <c r="G143" s="5">
        <f t="shared" si="3"/>
        <v>500</v>
      </c>
    </row>
    <row r="144" spans="1:8" x14ac:dyDescent="0.25">
      <c r="A144" s="13">
        <v>41675</v>
      </c>
      <c r="B144" t="s">
        <v>36</v>
      </c>
      <c r="C144" s="8" t="s">
        <v>17</v>
      </c>
      <c r="D144" s="5" t="s">
        <v>33</v>
      </c>
      <c r="E144" s="5">
        <v>1000</v>
      </c>
      <c r="F144" s="5"/>
      <c r="G144" s="5">
        <f t="shared" si="3"/>
        <v>1000</v>
      </c>
    </row>
    <row r="145" spans="1:7" x14ac:dyDescent="0.25">
      <c r="A145" s="13">
        <v>41675</v>
      </c>
      <c r="B145" t="s">
        <v>111</v>
      </c>
      <c r="C145" s="8" t="s">
        <v>110</v>
      </c>
      <c r="D145" s="5" t="s">
        <v>33</v>
      </c>
      <c r="E145" s="5">
        <v>500</v>
      </c>
      <c r="F145" s="5"/>
      <c r="G145" s="5">
        <f t="shared" si="3"/>
        <v>500</v>
      </c>
    </row>
    <row r="146" spans="1:7" x14ac:dyDescent="0.25">
      <c r="A146" s="13"/>
      <c r="C146" s="8" t="s">
        <v>101</v>
      </c>
      <c r="D146" s="5" t="s">
        <v>33</v>
      </c>
      <c r="E146" s="5">
        <v>5500</v>
      </c>
      <c r="F146" s="5"/>
      <c r="G146" s="5">
        <f t="shared" si="3"/>
        <v>5500</v>
      </c>
    </row>
    <row r="147" spans="1:7" x14ac:dyDescent="0.25">
      <c r="A147" s="13"/>
      <c r="C147" s="8" t="s">
        <v>113</v>
      </c>
      <c r="D147" s="5" t="s">
        <v>33</v>
      </c>
      <c r="E147" s="5"/>
      <c r="F147" s="5">
        <f>-300*17</f>
        <v>-5100</v>
      </c>
      <c r="G147" s="5">
        <f t="shared" si="3"/>
        <v>-5100</v>
      </c>
    </row>
    <row r="148" spans="1:7" x14ac:dyDescent="0.25">
      <c r="A148" s="13"/>
      <c r="C148" s="8" t="s">
        <v>114</v>
      </c>
      <c r="D148" s="5" t="s">
        <v>33</v>
      </c>
      <c r="E148" s="5"/>
      <c r="F148" s="5">
        <v>-600</v>
      </c>
      <c r="G148" s="5">
        <f t="shared" si="3"/>
        <v>-600</v>
      </c>
    </row>
    <row r="149" spans="1:7" x14ac:dyDescent="0.25">
      <c r="A149" s="13"/>
      <c r="C149" s="8" t="s">
        <v>112</v>
      </c>
      <c r="D149" s="5" t="s">
        <v>33</v>
      </c>
      <c r="E149" s="5"/>
      <c r="F149" s="5">
        <f>-1208-235</f>
        <v>-1443</v>
      </c>
      <c r="G149" s="5">
        <f t="shared" si="3"/>
        <v>-1443</v>
      </c>
    </row>
    <row r="150" spans="1:7" x14ac:dyDescent="0.25">
      <c r="A150" s="13">
        <v>41691</v>
      </c>
      <c r="B150" t="s">
        <v>105</v>
      </c>
      <c r="C150" s="5" t="s">
        <v>14</v>
      </c>
      <c r="D150" s="5" t="s">
        <v>33</v>
      </c>
      <c r="E150" s="5">
        <v>1000</v>
      </c>
      <c r="F150" s="5"/>
      <c r="G150" s="5">
        <f t="shared" si="3"/>
        <v>1000</v>
      </c>
    </row>
    <row r="151" spans="1:7" x14ac:dyDescent="0.25">
      <c r="A151" s="13"/>
      <c r="C151" s="8" t="s">
        <v>115</v>
      </c>
      <c r="D151" s="5" t="s">
        <v>45</v>
      </c>
      <c r="E151" s="5"/>
      <c r="F151" s="5">
        <f>-300*18</f>
        <v>-5400</v>
      </c>
      <c r="G151" s="5">
        <f t="shared" si="3"/>
        <v>-5400</v>
      </c>
    </row>
    <row r="152" spans="1:7" x14ac:dyDescent="0.25">
      <c r="A152" s="13">
        <v>41700</v>
      </c>
      <c r="B152" t="s">
        <v>78</v>
      </c>
      <c r="C152" s="5" t="s">
        <v>22</v>
      </c>
      <c r="D152" s="23" t="s">
        <v>45</v>
      </c>
      <c r="E152" s="24">
        <v>1500</v>
      </c>
      <c r="F152" s="24"/>
      <c r="G152" s="5">
        <f t="shared" si="3"/>
        <v>1500</v>
      </c>
    </row>
    <row r="153" spans="1:7" x14ac:dyDescent="0.25">
      <c r="A153" s="13"/>
      <c r="C153" s="22"/>
      <c r="D153" s="22"/>
      <c r="E153" s="22"/>
      <c r="F153" s="22"/>
      <c r="G153" s="22"/>
    </row>
    <row r="154" spans="1:7" x14ac:dyDescent="0.25">
      <c r="B154" s="1"/>
      <c r="D154" s="1"/>
      <c r="E154" s="9"/>
      <c r="G154">
        <f>SUM(G3:G153)</f>
        <v>-1311.5</v>
      </c>
    </row>
    <row r="155" spans="1:7" x14ac:dyDescent="0.25">
      <c r="D155" s="1"/>
    </row>
    <row r="156" spans="1:7" x14ac:dyDescent="0.25">
      <c r="C156" s="11"/>
    </row>
    <row r="157" spans="1:7" x14ac:dyDescent="0.25">
      <c r="C157" s="11"/>
      <c r="D15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2014-03-02T16:54:54Z</dcterms:modified>
</cp:coreProperties>
</file>