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Тоба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79" i="1" l="1"/>
  <c r="F179" i="1"/>
  <c r="G181" i="1"/>
  <c r="G178" i="1"/>
  <c r="G177" i="1"/>
  <c r="F177" i="1"/>
  <c r="G176" i="1"/>
  <c r="G164" i="1"/>
  <c r="G175" i="1"/>
  <c r="G174" i="1"/>
  <c r="G173" i="1"/>
  <c r="G170" i="1"/>
  <c r="G171" i="1"/>
  <c r="G172" i="1"/>
  <c r="G168" i="1"/>
  <c r="G169" i="1"/>
  <c r="G167" i="1"/>
  <c r="F167" i="1"/>
  <c r="G166" i="1"/>
  <c r="G163" i="1"/>
  <c r="G165" i="1"/>
  <c r="G162" i="1"/>
  <c r="G161" i="1"/>
  <c r="F160" i="1"/>
  <c r="G158" i="1"/>
  <c r="G159" i="1"/>
  <c r="G160" i="1"/>
  <c r="F152" i="1"/>
  <c r="G152" i="1"/>
  <c r="G153" i="1"/>
  <c r="G154" i="1"/>
  <c r="G150" i="1"/>
  <c r="G155" i="1"/>
  <c r="G156" i="1"/>
  <c r="G157" i="1"/>
  <c r="G151" i="1"/>
  <c r="G149" i="1"/>
  <c r="G148" i="1"/>
  <c r="G147" i="1"/>
  <c r="G146" i="1"/>
  <c r="G133" i="1"/>
  <c r="G134" i="1"/>
  <c r="G135" i="1"/>
  <c r="G136" i="1"/>
  <c r="G137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8" i="1"/>
  <c r="G139" i="1"/>
  <c r="G140" i="1"/>
  <c r="G141" i="1"/>
  <c r="G142" i="1"/>
  <c r="G143" i="1"/>
  <c r="G144" i="1"/>
  <c r="G145" i="1"/>
  <c r="F145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F31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F56" i="1"/>
  <c r="G56" i="1"/>
  <c r="G57" i="1"/>
  <c r="G58" i="1"/>
  <c r="G59" i="1"/>
  <c r="G60" i="1"/>
  <c r="G61" i="1"/>
  <c r="F62" i="1"/>
  <c r="G62" i="1"/>
  <c r="G63" i="1"/>
  <c r="G64" i="1"/>
  <c r="F65" i="1"/>
  <c r="G65" i="1"/>
  <c r="G66" i="1"/>
  <c r="G67" i="1"/>
  <c r="G68" i="1"/>
  <c r="G69" i="1"/>
  <c r="G70" i="1"/>
  <c r="G71" i="1"/>
  <c r="G72" i="1"/>
  <c r="G73" i="1"/>
  <c r="G74" i="1"/>
  <c r="G75" i="1"/>
  <c r="F76" i="1"/>
  <c r="G76" i="1"/>
  <c r="F77" i="1"/>
  <c r="G77" i="1"/>
  <c r="G78" i="1"/>
  <c r="F84" i="1"/>
  <c r="F85" i="1"/>
  <c r="F96" i="1"/>
  <c r="F97" i="1"/>
  <c r="F98" i="1"/>
  <c r="F103" i="1"/>
  <c r="F115" i="1"/>
  <c r="F117" i="1"/>
  <c r="F130" i="1"/>
  <c r="F131" i="1"/>
  <c r="F181" i="1"/>
  <c r="E181" i="1"/>
</calcChain>
</file>

<file path=xl/sharedStrings.xml><?xml version="1.0" encoding="utf-8"?>
<sst xmlns="http://schemas.openxmlformats.org/spreadsheetml/2006/main" count="458" uniqueCount="133">
  <si>
    <t>Дата</t>
  </si>
  <si>
    <t>Наименование</t>
  </si>
  <si>
    <t>ИТОГО:</t>
  </si>
  <si>
    <t>Приход</t>
  </si>
  <si>
    <t>Расход</t>
  </si>
  <si>
    <t>ОСТАТОК</t>
  </si>
  <si>
    <t>январь</t>
  </si>
  <si>
    <t>сухой корм 20 кг</t>
  </si>
  <si>
    <t>Ирины Anais, разовая помощь</t>
  </si>
  <si>
    <t>Светланы Sveta, разовая помощь</t>
  </si>
  <si>
    <t>Jane_U, разовая помощь</t>
  </si>
  <si>
    <t>Бармина, ФК</t>
  </si>
  <si>
    <t>Lera154, разовая помощь</t>
  </si>
  <si>
    <t>sveta, разовая помощь</t>
  </si>
  <si>
    <t>Аник1901, разовая помощь</t>
  </si>
  <si>
    <t>vasiliska, разовая помощь</t>
  </si>
  <si>
    <t>Koira Наташа, ФК</t>
  </si>
  <si>
    <t>Okskam, разовая помощь</t>
  </si>
  <si>
    <t>Анюточка, разовая помощь</t>
  </si>
  <si>
    <t>Скачинская Юлия</t>
  </si>
  <si>
    <t>Нюра, ФК 01-08.2013</t>
  </si>
  <si>
    <t>Tatiana_sh, ФК</t>
  </si>
  <si>
    <t>Светик, ФК</t>
  </si>
  <si>
    <t>Алёна86, разовая помощь</t>
  </si>
  <si>
    <t>Вика Vientre, ФК</t>
  </si>
  <si>
    <t>Вика Viking, разовая помощь</t>
  </si>
  <si>
    <t>Трихопол</t>
  </si>
  <si>
    <t>Старшинова, ФК</t>
  </si>
  <si>
    <t>Roxana, разовая помощь</t>
  </si>
  <si>
    <t>дата</t>
  </si>
  <si>
    <t>способ</t>
  </si>
  <si>
    <t>***6218</t>
  </si>
  <si>
    <t>qiwi</t>
  </si>
  <si>
    <t>***7703</t>
  </si>
  <si>
    <t>qiwi Общ</t>
  </si>
  <si>
    <t>***0115</t>
  </si>
  <si>
    <t>***9917</t>
  </si>
  <si>
    <t>***4351</t>
  </si>
  <si>
    <t>Комонов Саша, ФК</t>
  </si>
  <si>
    <t>февраль</t>
  </si>
  <si>
    <t>***5382</t>
  </si>
  <si>
    <t>Наташа (Koira)</t>
  </si>
  <si>
    <t>Передержка с социализацией 5.01-3.02.2013</t>
  </si>
  <si>
    <t>передержка с социализацией 4.02-28.02.2013</t>
  </si>
  <si>
    <t>перевод, в т.ч. комиссия</t>
  </si>
  <si>
    <t>***3286</t>
  </si>
  <si>
    <t>Евгения Гусева, разовая помощь</t>
  </si>
  <si>
    <t>***1170</t>
  </si>
  <si>
    <t>Альманах, разовая помощь</t>
  </si>
  <si>
    <t>***1423</t>
  </si>
  <si>
    <t>***3046</t>
  </si>
  <si>
    <t>***9128</t>
  </si>
  <si>
    <t>ALEXS61</t>
  </si>
  <si>
    <t>Николь, Ирина, разовая помощь</t>
  </si>
  <si>
    <t>***6347</t>
  </si>
  <si>
    <t>март</t>
  </si>
  <si>
    <t>***6308</t>
  </si>
  <si>
    <t>Марина, Чар</t>
  </si>
  <si>
    <t>Корм на март и апрель</t>
  </si>
  <si>
    <t>Оплата передержки</t>
  </si>
  <si>
    <t>Вика VIENTRE, ФК</t>
  </si>
  <si>
    <t>***3492</t>
  </si>
  <si>
    <t>Вика, VIENTRE, ФК</t>
  </si>
  <si>
    <t>да</t>
  </si>
  <si>
    <t>апрель</t>
  </si>
  <si>
    <t>Оплата передержки 1-14.04</t>
  </si>
  <si>
    <t>Таня, разовая</t>
  </si>
  <si>
    <t>оплата передержки 15-28.04</t>
  </si>
  <si>
    <t>май</t>
  </si>
  <si>
    <t>корм на май и июнь</t>
  </si>
  <si>
    <t>Передержка 29.04-26.05 +комиссия</t>
  </si>
  <si>
    <t>май+июнь</t>
  </si>
  <si>
    <t>***0771</t>
  </si>
  <si>
    <t>Исаева Наталья</t>
  </si>
  <si>
    <t>пеленки одноразовые. 3 пачки</t>
  </si>
  <si>
    <t>мексидол</t>
  </si>
  <si>
    <t>глицин форте</t>
  </si>
  <si>
    <t>ошейник 35см</t>
  </si>
  <si>
    <t>ошейник 55см</t>
  </si>
  <si>
    <t>ошейник кожа 35см</t>
  </si>
  <si>
    <t>консервый Dr.Alder 380гр</t>
  </si>
  <si>
    <t>ошейник черн. кожа 35см</t>
  </si>
  <si>
    <t>паштет "КОЛБАСКИ"</t>
  </si>
  <si>
    <t>июнь</t>
  </si>
  <si>
    <t>Roxana, май и июнь</t>
  </si>
  <si>
    <t>Передержка с 25.05 - 8.06.2013по 380р</t>
  </si>
  <si>
    <t>оплата передержки 9.06-30.06</t>
  </si>
  <si>
    <t>поводок удавка с кольцом</t>
  </si>
  <si>
    <t>лакомство легкое</t>
  </si>
  <si>
    <t>мексидол, 30 табл</t>
  </si>
  <si>
    <t>оплата передержки 1.07-31.07</t>
  </si>
  <si>
    <t>июль</t>
  </si>
  <si>
    <t>Светлана Светик, ФК</t>
  </si>
  <si>
    <t xml:space="preserve">пеленки одноразовые. </t>
  </si>
  <si>
    <t>лакомство д/собак из утки</t>
  </si>
  <si>
    <t>АКАНА сух.корм, 2,27кг</t>
  </si>
  <si>
    <t>лакомство ЭдельДог</t>
  </si>
  <si>
    <t>Наташа Исаева</t>
  </si>
  <si>
    <t>3 июля</t>
  </si>
  <si>
    <t>Пеленки одноразовые, 20шт</t>
  </si>
  <si>
    <t>намордник 2 типа</t>
  </si>
  <si>
    <t>Удаление папиломы</t>
  </si>
  <si>
    <t>Acana, 13кг для взрослых (на 2 месяца)</t>
  </si>
  <si>
    <t>август</t>
  </si>
  <si>
    <t>Roxana</t>
  </si>
  <si>
    <t>Нюра, ФК 09-12.2013</t>
  </si>
  <si>
    <t>в руки</t>
  </si>
  <si>
    <t>Пеленки одноразовые, 8 пачек</t>
  </si>
  <si>
    <t>Оплата части за коляску</t>
  </si>
  <si>
    <t>Оплата передержки 1-15.09</t>
  </si>
  <si>
    <t>сентябрь</t>
  </si>
  <si>
    <t>Наташа Исаева, ФК</t>
  </si>
  <si>
    <t>***5862</t>
  </si>
  <si>
    <t>ROXANA</t>
  </si>
  <si>
    <t>Шмявка</t>
  </si>
  <si>
    <t>***2923</t>
  </si>
  <si>
    <t>Оплата передержки 16-30.09</t>
  </si>
  <si>
    <t>Колбаски-паштет 3 шт</t>
  </si>
  <si>
    <t>октябрь</t>
  </si>
  <si>
    <t>Оплата передержки 1-13.10</t>
  </si>
  <si>
    <t>Оплата передержки, 13-31.10</t>
  </si>
  <si>
    <t>Пеленки одноразовые, 4 пачек</t>
  </si>
  <si>
    <t>Пояс для кобелей многоразовй впитывающий OSSO Comfort размер XL</t>
  </si>
  <si>
    <t>ноябрь</t>
  </si>
  <si>
    <t>Оплата передержки 1.11-15.11</t>
  </si>
  <si>
    <t>Пеленки 6 упаковок</t>
  </si>
  <si>
    <t>Корм Акана Pacifica 2,27kg и лакомство</t>
  </si>
  <si>
    <t>Роксана</t>
  </si>
  <si>
    <t>ROXANA, октябрь</t>
  </si>
  <si>
    <t>Оплата передержки 16.11-30.11</t>
  </si>
  <si>
    <t>Корм Акана Pacifica 2,27kg</t>
  </si>
  <si>
    <t>Оплата передержки 01.12-08.12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</si>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</sst>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0"/>
      <color rgb="FF00B050"/>
      <name val="Verdana"/>
      <family val="2"/>
      <charset val="204"/>
    </font>
    <font>
      <sz val="10"/>
      <color rgb="FF191A1C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wrapText="1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" fontId="0" fillId="0" borderId="0" xfId="0" applyNumberFormat="1"/>
    <xf numFmtId="0" fontId="0" fillId="0" borderId="0" xfId="0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8" fillId="0" borderId="0" xfId="0" applyFont="1"/>
    <xf numFmtId="0" fontId="7" fillId="0" borderId="1" xfId="0" applyFont="1" applyFill="1" applyBorder="1"/>
    <xf numFmtId="0" fontId="0" fillId="0" borderId="0" xfId="0" applyFill="1"/>
    <xf numFmtId="0" fontId="0" fillId="0" borderId="0" xfId="0" applyFill="1" applyBorder="1" applyAlignment="1">
      <alignment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o-priut.org/users/janeu-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1"/>
  <sheetViews>
    <sheetView tabSelected="1" workbookViewId="0">
      <pane ySplit="2" topLeftCell="A168" activePane="bottomLeft" state="frozenSplit"/>
      <selection pane="bottomLeft" activeCell="H168" sqref="H168"/>
    </sheetView>
  </sheetViews>
  <sheetFormatPr defaultRowHeight="15" x14ac:dyDescent="0.25"/>
  <cols>
    <col min="2" max="2" width="9.42578125" bestFit="1" customWidth="1"/>
    <col min="3" max="3" width="29.85546875" customWidth="1"/>
    <col min="4" max="4" width="14.85546875" customWidth="1"/>
    <col min="5" max="5" width="11.42578125" customWidth="1"/>
  </cols>
  <sheetData>
    <row r="2" spans="1:7" x14ac:dyDescent="0.25">
      <c r="A2" t="s">
        <v>29</v>
      </c>
      <c r="B2" t="s">
        <v>30</v>
      </c>
      <c r="C2" s="2" t="s">
        <v>1</v>
      </c>
      <c r="D2" s="2" t="s">
        <v>0</v>
      </c>
      <c r="E2" s="2" t="s">
        <v>3</v>
      </c>
      <c r="F2" s="2" t="s">
        <v>4</v>
      </c>
      <c r="G2" s="3" t="s">
        <v>5</v>
      </c>
    </row>
    <row r="3" spans="1:7" ht="30" x14ac:dyDescent="0.25">
      <c r="C3" s="7" t="s">
        <v>42</v>
      </c>
      <c r="D3" s="6" t="s">
        <v>6</v>
      </c>
      <c r="E3" s="6"/>
      <c r="F3" s="6">
        <v>-7500</v>
      </c>
      <c r="G3" s="6">
        <f>E3+F3</f>
        <v>-7500</v>
      </c>
    </row>
    <row r="4" spans="1:7" x14ac:dyDescent="0.25">
      <c r="C4" s="6" t="s">
        <v>7</v>
      </c>
      <c r="D4" s="6" t="s">
        <v>6</v>
      </c>
      <c r="E4" s="6"/>
      <c r="F4" s="6">
        <v>-2500</v>
      </c>
      <c r="G4" s="6">
        <f t="shared" ref="G4:G78" si="0">E4+F4</f>
        <v>-2500</v>
      </c>
    </row>
    <row r="5" spans="1:7" x14ac:dyDescent="0.25">
      <c r="C5" s="6" t="s">
        <v>8</v>
      </c>
      <c r="D5" s="6" t="s">
        <v>6</v>
      </c>
      <c r="E5" s="6">
        <v>1000</v>
      </c>
      <c r="F5" s="6"/>
      <c r="G5" s="6">
        <f t="shared" si="0"/>
        <v>1000</v>
      </c>
    </row>
    <row r="6" spans="1:7" x14ac:dyDescent="0.25">
      <c r="C6" s="6" t="s">
        <v>9</v>
      </c>
      <c r="D6" s="6" t="s">
        <v>6</v>
      </c>
      <c r="E6" s="6">
        <v>500</v>
      </c>
      <c r="F6" s="6"/>
      <c r="G6" s="6">
        <f t="shared" si="0"/>
        <v>500</v>
      </c>
    </row>
    <row r="7" spans="1:7" x14ac:dyDescent="0.25">
      <c r="C7" s="6" t="s">
        <v>10</v>
      </c>
      <c r="D7" s="6" t="s">
        <v>6</v>
      </c>
      <c r="E7" s="6">
        <v>1000</v>
      </c>
      <c r="F7" s="6"/>
      <c r="G7" s="6">
        <f t="shared" si="0"/>
        <v>1000</v>
      </c>
    </row>
    <row r="8" spans="1:7" x14ac:dyDescent="0.25">
      <c r="C8" s="6" t="s">
        <v>11</v>
      </c>
      <c r="D8" s="6" t="s">
        <v>6</v>
      </c>
      <c r="E8" s="6">
        <v>1000</v>
      </c>
      <c r="F8" s="6"/>
      <c r="G8" s="6">
        <f t="shared" si="0"/>
        <v>1000</v>
      </c>
    </row>
    <row r="9" spans="1:7" x14ac:dyDescent="0.25">
      <c r="C9" s="6" t="s">
        <v>14</v>
      </c>
      <c r="D9" s="6" t="s">
        <v>6</v>
      </c>
      <c r="E9" s="6">
        <v>2000</v>
      </c>
      <c r="F9" s="6"/>
      <c r="G9" s="6">
        <f t="shared" si="0"/>
        <v>2000</v>
      </c>
    </row>
    <row r="10" spans="1:7" x14ac:dyDescent="0.25">
      <c r="C10" s="6" t="s">
        <v>13</v>
      </c>
      <c r="D10" s="6" t="s">
        <v>6</v>
      </c>
      <c r="E10" s="6">
        <v>1000</v>
      </c>
      <c r="F10" s="6"/>
      <c r="G10" s="6">
        <f t="shared" si="0"/>
        <v>1000</v>
      </c>
    </row>
    <row r="11" spans="1:7" x14ac:dyDescent="0.25">
      <c r="C11" s="7" t="s">
        <v>15</v>
      </c>
      <c r="D11" s="6" t="s">
        <v>6</v>
      </c>
      <c r="E11" s="6">
        <v>2000</v>
      </c>
      <c r="F11" s="6"/>
      <c r="G11" s="6">
        <f t="shared" si="0"/>
        <v>2000</v>
      </c>
    </row>
    <row r="12" spans="1:7" x14ac:dyDescent="0.25">
      <c r="C12" s="6" t="s">
        <v>12</v>
      </c>
      <c r="D12" s="6" t="s">
        <v>6</v>
      </c>
      <c r="E12" s="6">
        <v>1000</v>
      </c>
      <c r="F12" s="6"/>
      <c r="G12" s="6">
        <f t="shared" si="0"/>
        <v>1000</v>
      </c>
    </row>
    <row r="13" spans="1:7" x14ac:dyDescent="0.25">
      <c r="C13" s="6" t="s">
        <v>16</v>
      </c>
      <c r="D13" s="6" t="s">
        <v>6</v>
      </c>
      <c r="E13" s="6">
        <v>1000</v>
      </c>
      <c r="F13" s="6"/>
      <c r="G13" s="6">
        <f t="shared" si="0"/>
        <v>1000</v>
      </c>
    </row>
    <row r="14" spans="1:7" x14ac:dyDescent="0.25">
      <c r="C14" s="6" t="s">
        <v>18</v>
      </c>
      <c r="D14" s="6" t="s">
        <v>6</v>
      </c>
      <c r="E14" s="6">
        <v>500</v>
      </c>
      <c r="F14" s="6"/>
      <c r="G14" s="6">
        <f t="shared" si="0"/>
        <v>500</v>
      </c>
    </row>
    <row r="15" spans="1:7" x14ac:dyDescent="0.25">
      <c r="C15" s="6" t="s">
        <v>17</v>
      </c>
      <c r="D15" s="6" t="s">
        <v>6</v>
      </c>
      <c r="E15" s="6">
        <v>2000</v>
      </c>
      <c r="F15" s="6"/>
      <c r="G15" s="6">
        <f t="shared" si="0"/>
        <v>2000</v>
      </c>
    </row>
    <row r="16" spans="1:7" x14ac:dyDescent="0.25">
      <c r="C16" s="6" t="s">
        <v>19</v>
      </c>
      <c r="D16" s="6" t="s">
        <v>6</v>
      </c>
      <c r="E16" s="6">
        <v>1000</v>
      </c>
      <c r="F16" s="6"/>
      <c r="G16" s="6">
        <f t="shared" si="0"/>
        <v>1000</v>
      </c>
    </row>
    <row r="17" spans="1:8" x14ac:dyDescent="0.25">
      <c r="A17" s="15">
        <v>41296</v>
      </c>
      <c r="B17" s="14" t="s">
        <v>31</v>
      </c>
      <c r="C17" s="6" t="s">
        <v>21</v>
      </c>
      <c r="D17" s="6" t="s">
        <v>6</v>
      </c>
      <c r="E17" s="6">
        <v>2000</v>
      </c>
      <c r="F17" s="6"/>
      <c r="G17" s="6">
        <f t="shared" si="0"/>
        <v>2000</v>
      </c>
    </row>
    <row r="18" spans="1:8" x14ac:dyDescent="0.25">
      <c r="A18" s="15">
        <v>41296</v>
      </c>
      <c r="B18" t="s">
        <v>32</v>
      </c>
      <c r="C18" s="6" t="s">
        <v>20</v>
      </c>
      <c r="D18" s="6" t="s">
        <v>6</v>
      </c>
      <c r="E18" s="6">
        <v>4000</v>
      </c>
      <c r="F18" s="6"/>
      <c r="G18" s="6">
        <f t="shared" si="0"/>
        <v>4000</v>
      </c>
    </row>
    <row r="19" spans="1:8" x14ac:dyDescent="0.25">
      <c r="A19" s="15">
        <v>41297</v>
      </c>
      <c r="B19" t="s">
        <v>33</v>
      </c>
      <c r="C19" s="7" t="s">
        <v>22</v>
      </c>
      <c r="D19" s="6" t="s">
        <v>6</v>
      </c>
      <c r="E19" s="6">
        <v>1000</v>
      </c>
      <c r="F19" s="6"/>
      <c r="G19" s="6">
        <f t="shared" si="0"/>
        <v>1000</v>
      </c>
    </row>
    <row r="20" spans="1:8" x14ac:dyDescent="0.25">
      <c r="A20" s="15">
        <v>41297</v>
      </c>
      <c r="B20" t="s">
        <v>34</v>
      </c>
      <c r="C20" s="7" t="s">
        <v>23</v>
      </c>
      <c r="D20" s="6" t="s">
        <v>6</v>
      </c>
      <c r="E20" s="6">
        <v>1000</v>
      </c>
      <c r="F20" s="6"/>
      <c r="G20" s="6">
        <f t="shared" si="0"/>
        <v>1000</v>
      </c>
    </row>
    <row r="21" spans="1:8" x14ac:dyDescent="0.25">
      <c r="C21" s="7" t="s">
        <v>24</v>
      </c>
      <c r="D21" s="6" t="s">
        <v>6</v>
      </c>
      <c r="E21" s="6">
        <v>2000</v>
      </c>
      <c r="F21" s="6"/>
      <c r="G21" s="6">
        <f t="shared" si="0"/>
        <v>2000</v>
      </c>
    </row>
    <row r="22" spans="1:8" x14ac:dyDescent="0.25">
      <c r="A22" s="15">
        <v>41298</v>
      </c>
      <c r="B22" t="s">
        <v>36</v>
      </c>
      <c r="C22" s="7" t="s">
        <v>25</v>
      </c>
      <c r="D22" s="6" t="s">
        <v>6</v>
      </c>
      <c r="E22" s="6">
        <v>1000</v>
      </c>
      <c r="F22" s="6"/>
      <c r="G22" s="6">
        <f t="shared" si="0"/>
        <v>1000</v>
      </c>
    </row>
    <row r="23" spans="1:8" x14ac:dyDescent="0.25">
      <c r="A23" s="15">
        <v>41297</v>
      </c>
      <c r="B23" t="s">
        <v>35</v>
      </c>
      <c r="C23" s="7" t="s">
        <v>27</v>
      </c>
      <c r="D23" s="6" t="s">
        <v>6</v>
      </c>
      <c r="E23" s="6">
        <v>1000</v>
      </c>
      <c r="F23" s="6"/>
      <c r="G23" s="6">
        <f t="shared" si="0"/>
        <v>1000</v>
      </c>
    </row>
    <row r="24" spans="1:8" x14ac:dyDescent="0.25">
      <c r="C24" s="7" t="s">
        <v>26</v>
      </c>
      <c r="D24" s="6" t="s">
        <v>6</v>
      </c>
      <c r="E24" s="6"/>
      <c r="F24" s="6">
        <v>-160</v>
      </c>
      <c r="G24" s="6">
        <f t="shared" si="0"/>
        <v>-160</v>
      </c>
      <c r="H24" t="s">
        <v>63</v>
      </c>
    </row>
    <row r="25" spans="1:8" x14ac:dyDescent="0.25">
      <c r="C25" s="7" t="s">
        <v>28</v>
      </c>
      <c r="D25" s="6" t="s">
        <v>6</v>
      </c>
      <c r="E25" s="6">
        <v>500</v>
      </c>
      <c r="F25" s="6"/>
      <c r="G25" s="6">
        <f t="shared" si="0"/>
        <v>500</v>
      </c>
    </row>
    <row r="26" spans="1:8" x14ac:dyDescent="0.25">
      <c r="A26" s="15">
        <v>41306</v>
      </c>
      <c r="B26" t="s">
        <v>37</v>
      </c>
      <c r="C26" s="8" t="s">
        <v>38</v>
      </c>
      <c r="D26" s="5" t="s">
        <v>39</v>
      </c>
      <c r="E26" s="5">
        <v>500</v>
      </c>
      <c r="F26" s="5"/>
      <c r="G26" s="5">
        <f t="shared" si="0"/>
        <v>500</v>
      </c>
    </row>
    <row r="27" spans="1:8" x14ac:dyDescent="0.25">
      <c r="A27" s="15">
        <v>41306</v>
      </c>
      <c r="B27" s="14" t="s">
        <v>31</v>
      </c>
      <c r="C27" s="8" t="s">
        <v>21</v>
      </c>
      <c r="D27" s="5" t="s">
        <v>39</v>
      </c>
      <c r="E27" s="5">
        <v>2000</v>
      </c>
      <c r="F27" s="5"/>
      <c r="G27" s="5">
        <f t="shared" si="0"/>
        <v>2000</v>
      </c>
    </row>
    <row r="28" spans="1:8" x14ac:dyDescent="0.25">
      <c r="A28" s="15">
        <v>41306</v>
      </c>
      <c r="B28" t="s">
        <v>40</v>
      </c>
      <c r="C28" s="8" t="s">
        <v>41</v>
      </c>
      <c r="D28" s="5" t="s">
        <v>39</v>
      </c>
      <c r="E28" s="5">
        <v>1000</v>
      </c>
      <c r="F28" s="5"/>
      <c r="G28" s="5">
        <f t="shared" si="0"/>
        <v>1000</v>
      </c>
    </row>
    <row r="29" spans="1:8" x14ac:dyDescent="0.25">
      <c r="A29" s="15">
        <v>41306</v>
      </c>
      <c r="B29" t="s">
        <v>35</v>
      </c>
      <c r="C29" s="8" t="s">
        <v>27</v>
      </c>
      <c r="D29" s="5" t="s">
        <v>39</v>
      </c>
      <c r="E29" s="5">
        <v>1000</v>
      </c>
      <c r="F29" s="5"/>
      <c r="G29" s="5">
        <f t="shared" si="0"/>
        <v>1000</v>
      </c>
    </row>
    <row r="30" spans="1:8" x14ac:dyDescent="0.25">
      <c r="A30" s="15">
        <v>41310</v>
      </c>
      <c r="B30" t="s">
        <v>33</v>
      </c>
      <c r="C30" s="8" t="s">
        <v>22</v>
      </c>
      <c r="D30" s="5" t="s">
        <v>39</v>
      </c>
      <c r="E30" s="5">
        <v>1000</v>
      </c>
      <c r="F30" s="5"/>
      <c r="G30" s="5">
        <f t="shared" si="0"/>
        <v>1000</v>
      </c>
    </row>
    <row r="31" spans="1:8" ht="40.5" customHeight="1" x14ac:dyDescent="0.25">
      <c r="A31" s="15">
        <v>41310</v>
      </c>
      <c r="B31" s="16" t="s">
        <v>44</v>
      </c>
      <c r="C31" s="8" t="s">
        <v>43</v>
      </c>
      <c r="D31" s="5" t="s">
        <v>39</v>
      </c>
      <c r="E31" s="5"/>
      <c r="F31" s="5">
        <f>-250*25-62.5</f>
        <v>-6312.5</v>
      </c>
      <c r="G31" s="5">
        <f t="shared" si="0"/>
        <v>-6312.5</v>
      </c>
    </row>
    <row r="32" spans="1:8" ht="30" x14ac:dyDescent="0.25">
      <c r="B32" s="14" t="s">
        <v>45</v>
      </c>
      <c r="C32" s="8" t="s">
        <v>46</v>
      </c>
      <c r="D32" s="5" t="s">
        <v>39</v>
      </c>
      <c r="E32" s="5">
        <v>1000</v>
      </c>
      <c r="F32" s="5"/>
      <c r="G32" s="5">
        <f t="shared" si="0"/>
        <v>1000</v>
      </c>
    </row>
    <row r="33" spans="1:7" x14ac:dyDescent="0.25">
      <c r="B33" t="s">
        <v>47</v>
      </c>
      <c r="C33" s="8" t="s">
        <v>52</v>
      </c>
      <c r="D33" s="5" t="s">
        <v>39</v>
      </c>
      <c r="E33" s="5">
        <v>1000</v>
      </c>
      <c r="F33" s="5"/>
      <c r="G33" s="5">
        <f t="shared" si="0"/>
        <v>1000</v>
      </c>
    </row>
    <row r="34" spans="1:7" x14ac:dyDescent="0.25">
      <c r="B34" t="s">
        <v>49</v>
      </c>
      <c r="C34" s="8" t="s">
        <v>48</v>
      </c>
      <c r="D34" s="5" t="s">
        <v>39</v>
      </c>
      <c r="E34" s="5">
        <v>5000</v>
      </c>
      <c r="F34" s="5"/>
      <c r="G34" s="5">
        <f t="shared" si="0"/>
        <v>5000</v>
      </c>
    </row>
    <row r="35" spans="1:7" x14ac:dyDescent="0.25">
      <c r="B35" t="s">
        <v>50</v>
      </c>
      <c r="C35" s="8" t="s">
        <v>18</v>
      </c>
      <c r="D35" s="5" t="s">
        <v>39</v>
      </c>
      <c r="E35" s="5">
        <v>500</v>
      </c>
      <c r="F35" s="5"/>
      <c r="G35" s="5">
        <f t="shared" si="0"/>
        <v>500</v>
      </c>
    </row>
    <row r="36" spans="1:7" x14ac:dyDescent="0.25">
      <c r="A36" s="15">
        <v>41316</v>
      </c>
      <c r="B36" t="s">
        <v>51</v>
      </c>
      <c r="C36" s="8" t="s">
        <v>11</v>
      </c>
      <c r="D36" s="5" t="s">
        <v>39</v>
      </c>
      <c r="E36" s="5">
        <v>1000</v>
      </c>
      <c r="F36" s="5"/>
      <c r="G36" s="5">
        <f t="shared" si="0"/>
        <v>1000</v>
      </c>
    </row>
    <row r="37" spans="1:7" ht="30" x14ac:dyDescent="0.25">
      <c r="A37" s="15">
        <v>41320</v>
      </c>
      <c r="B37" t="s">
        <v>54</v>
      </c>
      <c r="C37" s="8" t="s">
        <v>53</v>
      </c>
      <c r="D37" s="5" t="s">
        <v>39</v>
      </c>
      <c r="E37" s="5">
        <v>300</v>
      </c>
      <c r="F37" s="5"/>
      <c r="G37" s="5">
        <f t="shared" si="0"/>
        <v>300</v>
      </c>
    </row>
    <row r="38" spans="1:7" x14ac:dyDescent="0.25">
      <c r="A38" s="15">
        <v>41326</v>
      </c>
      <c r="B38" t="s">
        <v>56</v>
      </c>
      <c r="C38" s="8" t="s">
        <v>57</v>
      </c>
      <c r="D38" s="5" t="s">
        <v>39</v>
      </c>
      <c r="E38" s="5">
        <v>1000</v>
      </c>
      <c r="F38" s="5"/>
      <c r="G38" s="5">
        <f t="shared" si="0"/>
        <v>1000</v>
      </c>
    </row>
    <row r="39" spans="1:7" x14ac:dyDescent="0.25">
      <c r="A39" s="15"/>
      <c r="B39" t="s">
        <v>61</v>
      </c>
      <c r="C39" s="8" t="s">
        <v>60</v>
      </c>
      <c r="D39" s="5" t="s">
        <v>39</v>
      </c>
      <c r="E39" s="5">
        <v>2000</v>
      </c>
      <c r="F39" s="5"/>
      <c r="G39" s="5">
        <f t="shared" si="0"/>
        <v>2000</v>
      </c>
    </row>
    <row r="40" spans="1:7" x14ac:dyDescent="0.25">
      <c r="A40" s="15">
        <v>41333</v>
      </c>
      <c r="B40" t="s">
        <v>47</v>
      </c>
      <c r="C40" s="17" t="s">
        <v>52</v>
      </c>
      <c r="D40" s="18" t="s">
        <v>55</v>
      </c>
      <c r="E40" s="18">
        <v>1000</v>
      </c>
      <c r="F40" s="18"/>
      <c r="G40" s="18">
        <f t="shared" si="0"/>
        <v>1000</v>
      </c>
    </row>
    <row r="41" spans="1:7" x14ac:dyDescent="0.25">
      <c r="A41" s="15">
        <v>41333</v>
      </c>
      <c r="B41" t="s">
        <v>40</v>
      </c>
      <c r="C41" s="17" t="s">
        <v>41</v>
      </c>
      <c r="D41" s="18" t="s">
        <v>55</v>
      </c>
      <c r="E41" s="18">
        <v>1000</v>
      </c>
      <c r="F41" s="18"/>
      <c r="G41" s="18">
        <f t="shared" si="0"/>
        <v>1000</v>
      </c>
    </row>
    <row r="42" spans="1:7" x14ac:dyDescent="0.25">
      <c r="A42" s="15"/>
      <c r="C42" s="17" t="s">
        <v>58</v>
      </c>
      <c r="D42" s="18" t="s">
        <v>55</v>
      </c>
      <c r="E42" s="18"/>
      <c r="F42" s="18">
        <v>-2500</v>
      </c>
      <c r="G42" s="18">
        <f t="shared" si="0"/>
        <v>-2500</v>
      </c>
    </row>
    <row r="43" spans="1:7" x14ac:dyDescent="0.25">
      <c r="A43" s="15"/>
      <c r="C43" s="17" t="s">
        <v>59</v>
      </c>
      <c r="D43" s="18" t="s">
        <v>55</v>
      </c>
      <c r="E43" s="18"/>
      <c r="F43" s="18">
        <v>-7500</v>
      </c>
      <c r="G43" s="18">
        <f t="shared" si="0"/>
        <v>-7500</v>
      </c>
    </row>
    <row r="44" spans="1:7" x14ac:dyDescent="0.25">
      <c r="A44" s="15">
        <v>41334</v>
      </c>
      <c r="B44" t="s">
        <v>37</v>
      </c>
      <c r="C44" s="17" t="s">
        <v>38</v>
      </c>
      <c r="D44" s="18" t="s">
        <v>55</v>
      </c>
      <c r="E44" s="18">
        <v>500</v>
      </c>
      <c r="F44" s="18"/>
      <c r="G44" s="18">
        <f t="shared" si="0"/>
        <v>500</v>
      </c>
    </row>
    <row r="45" spans="1:7" x14ac:dyDescent="0.25">
      <c r="A45" s="15">
        <v>41337</v>
      </c>
      <c r="B45" s="14" t="s">
        <v>31</v>
      </c>
      <c r="C45" s="17" t="s">
        <v>21</v>
      </c>
      <c r="D45" s="18" t="s">
        <v>55</v>
      </c>
      <c r="E45" s="18">
        <v>2000</v>
      </c>
      <c r="F45" s="18"/>
      <c r="G45" s="18">
        <f t="shared" si="0"/>
        <v>2000</v>
      </c>
    </row>
    <row r="46" spans="1:7" x14ac:dyDescent="0.25">
      <c r="A46" s="15">
        <v>41334</v>
      </c>
      <c r="B46" t="s">
        <v>33</v>
      </c>
      <c r="C46" s="17" t="s">
        <v>22</v>
      </c>
      <c r="D46" s="18" t="s">
        <v>55</v>
      </c>
      <c r="E46" s="18">
        <v>1000</v>
      </c>
      <c r="F46" s="18"/>
      <c r="G46" s="18">
        <f t="shared" si="0"/>
        <v>1000</v>
      </c>
    </row>
    <row r="47" spans="1:7" x14ac:dyDescent="0.25">
      <c r="A47" s="15">
        <v>41339</v>
      </c>
      <c r="B47" t="s">
        <v>56</v>
      </c>
      <c r="C47" s="17" t="s">
        <v>57</v>
      </c>
      <c r="D47" s="18" t="s">
        <v>55</v>
      </c>
      <c r="E47" s="18">
        <v>700</v>
      </c>
      <c r="F47" s="18"/>
      <c r="G47" s="18">
        <f t="shared" si="0"/>
        <v>700</v>
      </c>
    </row>
    <row r="48" spans="1:7" x14ac:dyDescent="0.25">
      <c r="A48" s="15"/>
      <c r="B48" t="s">
        <v>35</v>
      </c>
      <c r="C48" s="17" t="s">
        <v>27</v>
      </c>
      <c r="D48" s="18" t="s">
        <v>55</v>
      </c>
      <c r="E48" s="18">
        <v>1000</v>
      </c>
      <c r="F48" s="18"/>
      <c r="G48" s="18">
        <f t="shared" si="0"/>
        <v>1000</v>
      </c>
    </row>
    <row r="49" spans="1:7" x14ac:dyDescent="0.25">
      <c r="A49" s="15"/>
      <c r="C49" s="17" t="s">
        <v>28</v>
      </c>
      <c r="D49" s="18" t="s">
        <v>55</v>
      </c>
      <c r="E49" s="18">
        <v>500</v>
      </c>
      <c r="F49" s="18"/>
      <c r="G49" s="18">
        <f t="shared" si="0"/>
        <v>500</v>
      </c>
    </row>
    <row r="50" spans="1:7" x14ac:dyDescent="0.25">
      <c r="A50" s="15"/>
      <c r="B50" t="s">
        <v>61</v>
      </c>
      <c r="C50" s="17" t="s">
        <v>62</v>
      </c>
      <c r="D50" s="18" t="s">
        <v>55</v>
      </c>
      <c r="E50" s="18">
        <v>2000</v>
      </c>
      <c r="F50" s="18"/>
      <c r="G50" s="18">
        <f t="shared" si="0"/>
        <v>2000</v>
      </c>
    </row>
    <row r="51" spans="1:7" x14ac:dyDescent="0.25">
      <c r="A51" s="15"/>
      <c r="B51" t="s">
        <v>51</v>
      </c>
      <c r="C51" s="17" t="s">
        <v>11</v>
      </c>
      <c r="D51" s="18" t="s">
        <v>55</v>
      </c>
      <c r="E51" s="18">
        <v>1000</v>
      </c>
      <c r="F51" s="18"/>
      <c r="G51" s="18">
        <f t="shared" si="0"/>
        <v>1000</v>
      </c>
    </row>
    <row r="52" spans="1:7" x14ac:dyDescent="0.25">
      <c r="A52" s="15"/>
      <c r="B52" t="s">
        <v>37</v>
      </c>
      <c r="C52" s="8" t="s">
        <v>38</v>
      </c>
      <c r="D52" s="5" t="s">
        <v>64</v>
      </c>
      <c r="E52" s="5">
        <v>500</v>
      </c>
      <c r="F52" s="5"/>
      <c r="G52" s="5">
        <f t="shared" si="0"/>
        <v>500</v>
      </c>
    </row>
    <row r="53" spans="1:7" x14ac:dyDescent="0.25">
      <c r="A53" s="15"/>
      <c r="B53" t="s">
        <v>33</v>
      </c>
      <c r="C53" s="8" t="s">
        <v>22</v>
      </c>
      <c r="D53" s="5" t="s">
        <v>64</v>
      </c>
      <c r="E53" s="5">
        <v>1000</v>
      </c>
      <c r="F53" s="5"/>
      <c r="G53" s="5">
        <f t="shared" si="0"/>
        <v>1000</v>
      </c>
    </row>
    <row r="54" spans="1:7" x14ac:dyDescent="0.25">
      <c r="A54" s="15"/>
      <c r="B54" t="s">
        <v>31</v>
      </c>
      <c r="C54" s="8" t="s">
        <v>21</v>
      </c>
      <c r="D54" s="5" t="s">
        <v>64</v>
      </c>
      <c r="E54" s="5">
        <v>2000</v>
      </c>
      <c r="F54" s="5"/>
      <c r="G54" s="5">
        <f t="shared" si="0"/>
        <v>2000</v>
      </c>
    </row>
    <row r="55" spans="1:7" x14ac:dyDescent="0.25">
      <c r="A55" s="15">
        <v>41365</v>
      </c>
      <c r="B55" t="s">
        <v>40</v>
      </c>
      <c r="C55" s="8" t="s">
        <v>41</v>
      </c>
      <c r="D55" s="5" t="s">
        <v>64</v>
      </c>
      <c r="E55" s="5">
        <v>1000</v>
      </c>
      <c r="F55" s="5"/>
      <c r="G55" s="5">
        <f t="shared" si="0"/>
        <v>1000</v>
      </c>
    </row>
    <row r="56" spans="1:7" x14ac:dyDescent="0.25">
      <c r="A56" s="15"/>
      <c r="C56" s="8" t="s">
        <v>65</v>
      </c>
      <c r="D56" s="5" t="s">
        <v>64</v>
      </c>
      <c r="E56" s="5"/>
      <c r="F56" s="5">
        <f>-250*14</f>
        <v>-3500</v>
      </c>
      <c r="G56" s="5">
        <f t="shared" si="0"/>
        <v>-3500</v>
      </c>
    </row>
    <row r="57" spans="1:7" x14ac:dyDescent="0.25">
      <c r="A57" s="15">
        <v>41367</v>
      </c>
      <c r="B57" t="s">
        <v>56</v>
      </c>
      <c r="C57" s="8" t="s">
        <v>57</v>
      </c>
      <c r="D57" s="5" t="s">
        <v>64</v>
      </c>
      <c r="E57" s="5">
        <v>700</v>
      </c>
      <c r="F57" s="5"/>
      <c r="G57" s="5">
        <f t="shared" si="0"/>
        <v>700</v>
      </c>
    </row>
    <row r="58" spans="1:7" x14ac:dyDescent="0.25">
      <c r="A58" s="15">
        <v>41367</v>
      </c>
      <c r="B58" t="s">
        <v>35</v>
      </c>
      <c r="C58" s="8" t="s">
        <v>27</v>
      </c>
      <c r="D58" s="5" t="s">
        <v>64</v>
      </c>
      <c r="E58" s="5">
        <v>1000</v>
      </c>
      <c r="F58" s="5"/>
      <c r="G58" s="5">
        <f t="shared" si="0"/>
        <v>1000</v>
      </c>
    </row>
    <row r="59" spans="1:7" x14ac:dyDescent="0.25">
      <c r="A59" s="15">
        <v>41367</v>
      </c>
      <c r="B59" t="s">
        <v>47</v>
      </c>
      <c r="C59" s="8" t="s">
        <v>52</v>
      </c>
      <c r="D59" s="5" t="s">
        <v>64</v>
      </c>
      <c r="E59" s="5">
        <v>1000</v>
      </c>
      <c r="F59" s="5"/>
      <c r="G59" s="5">
        <f t="shared" si="0"/>
        <v>1000</v>
      </c>
    </row>
    <row r="60" spans="1:7" x14ac:dyDescent="0.25">
      <c r="A60" s="15"/>
      <c r="B60" t="s">
        <v>51</v>
      </c>
      <c r="C60" s="8" t="s">
        <v>11</v>
      </c>
      <c r="D60" s="5" t="s">
        <v>64</v>
      </c>
      <c r="E60" s="5">
        <v>1000</v>
      </c>
      <c r="F60" s="5"/>
      <c r="G60" s="5">
        <f t="shared" si="0"/>
        <v>1000</v>
      </c>
    </row>
    <row r="61" spans="1:7" x14ac:dyDescent="0.25">
      <c r="A61" s="15"/>
      <c r="C61" s="8" t="s">
        <v>66</v>
      </c>
      <c r="D61" s="5" t="s">
        <v>64</v>
      </c>
      <c r="E61" s="5">
        <v>1000</v>
      </c>
      <c r="F61" s="5"/>
      <c r="G61" s="5">
        <f t="shared" si="0"/>
        <v>1000</v>
      </c>
    </row>
    <row r="62" spans="1:7" x14ac:dyDescent="0.25">
      <c r="A62" s="15"/>
      <c r="C62" s="8" t="s">
        <v>67</v>
      </c>
      <c r="D62" s="5" t="s">
        <v>64</v>
      </c>
      <c r="E62" s="5"/>
      <c r="F62" s="5">
        <f>-250*14</f>
        <v>-3500</v>
      </c>
      <c r="G62" s="5">
        <f t="shared" si="0"/>
        <v>-3500</v>
      </c>
    </row>
    <row r="63" spans="1:7" x14ac:dyDescent="0.25">
      <c r="A63" s="15">
        <v>41384</v>
      </c>
      <c r="C63" s="8" t="s">
        <v>28</v>
      </c>
      <c r="D63" s="5" t="s">
        <v>64</v>
      </c>
      <c r="E63" s="5">
        <v>500</v>
      </c>
      <c r="F63" s="5"/>
      <c r="G63" s="5">
        <f t="shared" si="0"/>
        <v>500</v>
      </c>
    </row>
    <row r="64" spans="1:7" x14ac:dyDescent="0.25">
      <c r="A64" s="15"/>
      <c r="B64" t="s">
        <v>37</v>
      </c>
      <c r="C64" s="8" t="s">
        <v>38</v>
      </c>
      <c r="D64" s="5" t="s">
        <v>68</v>
      </c>
      <c r="E64" s="5">
        <v>500</v>
      </c>
      <c r="F64" s="5"/>
      <c r="G64" s="5">
        <f t="shared" si="0"/>
        <v>500</v>
      </c>
    </row>
    <row r="65" spans="1:7" ht="30" x14ac:dyDescent="0.25">
      <c r="A65" s="15"/>
      <c r="C65" s="17" t="s">
        <v>70</v>
      </c>
      <c r="D65" s="18" t="s">
        <v>68</v>
      </c>
      <c r="E65" s="18"/>
      <c r="F65" s="18">
        <f>-250*28-95</f>
        <v>-7095</v>
      </c>
      <c r="G65" s="18">
        <f t="shared" si="0"/>
        <v>-7095</v>
      </c>
    </row>
    <row r="66" spans="1:7" x14ac:dyDescent="0.25">
      <c r="A66" s="15"/>
      <c r="C66" s="17" t="s">
        <v>69</v>
      </c>
      <c r="D66" s="18" t="s">
        <v>68</v>
      </c>
      <c r="E66" s="18"/>
      <c r="F66" s="18">
        <v>-2500</v>
      </c>
      <c r="G66" s="18">
        <f t="shared" si="0"/>
        <v>-2500</v>
      </c>
    </row>
    <row r="67" spans="1:7" x14ac:dyDescent="0.25">
      <c r="A67" s="15">
        <v>41393</v>
      </c>
      <c r="B67" t="s">
        <v>40</v>
      </c>
      <c r="C67" s="17" t="s">
        <v>41</v>
      </c>
      <c r="D67" s="18" t="s">
        <v>68</v>
      </c>
      <c r="E67" s="18">
        <v>1500</v>
      </c>
      <c r="F67" s="18"/>
      <c r="G67" s="18">
        <f t="shared" si="0"/>
        <v>1500</v>
      </c>
    </row>
    <row r="68" spans="1:7" x14ac:dyDescent="0.25">
      <c r="A68" s="15">
        <v>41394</v>
      </c>
      <c r="B68" t="s">
        <v>33</v>
      </c>
      <c r="C68" s="17" t="s">
        <v>22</v>
      </c>
      <c r="D68" s="18" t="s">
        <v>68</v>
      </c>
      <c r="E68" s="18">
        <v>1000</v>
      </c>
      <c r="F68" s="18"/>
      <c r="G68" s="18">
        <f t="shared" si="0"/>
        <v>1000</v>
      </c>
    </row>
    <row r="69" spans="1:7" x14ac:dyDescent="0.25">
      <c r="A69" s="15">
        <v>41396</v>
      </c>
      <c r="B69" t="s">
        <v>51</v>
      </c>
      <c r="C69" s="17" t="s">
        <v>11</v>
      </c>
      <c r="D69" s="18" t="s">
        <v>68</v>
      </c>
      <c r="E69" s="18">
        <v>1000</v>
      </c>
      <c r="F69" s="18"/>
      <c r="G69" s="18">
        <f t="shared" si="0"/>
        <v>1000</v>
      </c>
    </row>
    <row r="70" spans="1:7" x14ac:dyDescent="0.25">
      <c r="A70" s="15">
        <v>41395</v>
      </c>
      <c r="B70" t="s">
        <v>31</v>
      </c>
      <c r="C70" s="17" t="s">
        <v>21</v>
      </c>
      <c r="D70" s="18" t="s">
        <v>68</v>
      </c>
      <c r="E70" s="18">
        <v>2000</v>
      </c>
      <c r="F70" s="18"/>
      <c r="G70" s="18">
        <f t="shared" si="0"/>
        <v>2000</v>
      </c>
    </row>
    <row r="71" spans="1:7" x14ac:dyDescent="0.25">
      <c r="A71" s="15">
        <v>41394</v>
      </c>
      <c r="B71" t="s">
        <v>56</v>
      </c>
      <c r="C71" s="17" t="s">
        <v>57</v>
      </c>
      <c r="D71" s="18" t="s">
        <v>71</v>
      </c>
      <c r="E71" s="18">
        <v>1200</v>
      </c>
      <c r="F71" s="18"/>
      <c r="G71" s="18">
        <f t="shared" si="0"/>
        <v>1200</v>
      </c>
    </row>
    <row r="72" spans="1:7" x14ac:dyDescent="0.25">
      <c r="A72" s="15">
        <v>41402</v>
      </c>
      <c r="B72" t="s">
        <v>47</v>
      </c>
      <c r="C72" s="17" t="s">
        <v>52</v>
      </c>
      <c r="D72" s="18" t="s">
        <v>68</v>
      </c>
      <c r="E72" s="18">
        <v>1000</v>
      </c>
      <c r="F72" s="18"/>
      <c r="G72" s="18">
        <f t="shared" si="0"/>
        <v>1000</v>
      </c>
    </row>
    <row r="73" spans="1:7" x14ac:dyDescent="0.25">
      <c r="A73" s="15">
        <v>41401</v>
      </c>
      <c r="B73" t="s">
        <v>35</v>
      </c>
      <c r="C73" s="17" t="s">
        <v>27</v>
      </c>
      <c r="D73" s="18" t="s">
        <v>68</v>
      </c>
      <c r="E73" s="18">
        <v>1000</v>
      </c>
      <c r="F73" s="18"/>
      <c r="G73" s="18">
        <f t="shared" si="0"/>
        <v>1000</v>
      </c>
    </row>
    <row r="74" spans="1:7" x14ac:dyDescent="0.25">
      <c r="A74" s="15">
        <v>41401</v>
      </c>
      <c r="B74" t="s">
        <v>72</v>
      </c>
      <c r="C74" s="17" t="s">
        <v>73</v>
      </c>
      <c r="D74" s="18" t="s">
        <v>68</v>
      </c>
      <c r="E74" s="18">
        <v>1000</v>
      </c>
      <c r="F74" s="18"/>
      <c r="G74" s="18">
        <f t="shared" si="0"/>
        <v>1000</v>
      </c>
    </row>
    <row r="75" spans="1:7" x14ac:dyDescent="0.25">
      <c r="A75" s="15">
        <v>41410</v>
      </c>
      <c r="B75" t="s">
        <v>61</v>
      </c>
      <c r="C75" s="19" t="s">
        <v>60</v>
      </c>
      <c r="D75" s="20" t="s">
        <v>68</v>
      </c>
      <c r="E75" s="20">
        <v>2000</v>
      </c>
      <c r="F75" s="18"/>
      <c r="G75" s="18">
        <f t="shared" si="0"/>
        <v>2000</v>
      </c>
    </row>
    <row r="76" spans="1:7" ht="30" x14ac:dyDescent="0.25">
      <c r="A76" s="15"/>
      <c r="C76" s="19" t="s">
        <v>85</v>
      </c>
      <c r="D76" s="20"/>
      <c r="E76" s="20"/>
      <c r="F76" s="18">
        <f>-15*380</f>
        <v>-5700</v>
      </c>
      <c r="G76" s="18">
        <f t="shared" si="0"/>
        <v>-5700</v>
      </c>
    </row>
    <row r="77" spans="1:7" ht="18" customHeight="1" x14ac:dyDescent="0.25">
      <c r="A77" s="15"/>
      <c r="C77" s="19" t="s">
        <v>74</v>
      </c>
      <c r="D77" s="20"/>
      <c r="E77" s="20"/>
      <c r="F77" s="18">
        <f>-3*84.21</f>
        <v>-252.63</v>
      </c>
      <c r="G77" s="18">
        <f t="shared" si="0"/>
        <v>-252.63</v>
      </c>
    </row>
    <row r="78" spans="1:7" x14ac:dyDescent="0.25">
      <c r="A78" s="15"/>
      <c r="C78" s="19" t="s">
        <v>75</v>
      </c>
      <c r="D78" s="20"/>
      <c r="E78" s="20"/>
      <c r="F78" s="18">
        <v>-219.4</v>
      </c>
      <c r="G78" s="18">
        <f t="shared" si="0"/>
        <v>-219.4</v>
      </c>
    </row>
    <row r="79" spans="1:7" x14ac:dyDescent="0.25">
      <c r="A79" s="15"/>
      <c r="C79" s="19" t="s">
        <v>76</v>
      </c>
      <c r="D79" s="20"/>
      <c r="E79" s="20"/>
      <c r="F79" s="18">
        <v>-60</v>
      </c>
      <c r="G79" s="18">
        <f t="shared" ref="G79:G150" si="1">E79+F79</f>
        <v>-60</v>
      </c>
    </row>
    <row r="80" spans="1:7" x14ac:dyDescent="0.25">
      <c r="A80" s="15"/>
      <c r="C80" s="19" t="s">
        <v>77</v>
      </c>
      <c r="D80" s="20"/>
      <c r="E80" s="20"/>
      <c r="F80" s="18">
        <v>-90</v>
      </c>
      <c r="G80" s="18">
        <f t="shared" si="1"/>
        <v>-90</v>
      </c>
    </row>
    <row r="81" spans="1:8" x14ac:dyDescent="0.25">
      <c r="A81" s="15"/>
      <c r="C81" s="19" t="s">
        <v>78</v>
      </c>
      <c r="D81" s="20"/>
      <c r="E81" s="20"/>
      <c r="F81" s="18">
        <v>-240</v>
      </c>
      <c r="G81" s="18">
        <f t="shared" si="1"/>
        <v>-240</v>
      </c>
    </row>
    <row r="82" spans="1:8" x14ac:dyDescent="0.25">
      <c r="A82" s="15"/>
      <c r="C82" s="19" t="s">
        <v>82</v>
      </c>
      <c r="D82" s="20"/>
      <c r="E82" s="20"/>
      <c r="F82" s="18">
        <v>-90</v>
      </c>
      <c r="G82" s="18">
        <f t="shared" si="1"/>
        <v>-90</v>
      </c>
    </row>
    <row r="83" spans="1:8" x14ac:dyDescent="0.25">
      <c r="A83" s="15"/>
      <c r="C83" s="19" t="s">
        <v>79</v>
      </c>
      <c r="D83" s="20"/>
      <c r="E83" s="20"/>
      <c r="F83" s="18">
        <v>-168.3</v>
      </c>
      <c r="G83" s="18">
        <f t="shared" si="1"/>
        <v>-168.3</v>
      </c>
      <c r="H83" s="21"/>
    </row>
    <row r="84" spans="1:8" x14ac:dyDescent="0.25">
      <c r="A84" s="15"/>
      <c r="C84" s="19" t="s">
        <v>81</v>
      </c>
      <c r="D84" s="20"/>
      <c r="E84" s="20"/>
      <c r="F84" s="18">
        <f>-170*0.9</f>
        <v>-153</v>
      </c>
      <c r="G84" s="18">
        <f t="shared" si="1"/>
        <v>-153</v>
      </c>
      <c r="H84" s="21"/>
    </row>
    <row r="85" spans="1:8" x14ac:dyDescent="0.25">
      <c r="A85" s="15"/>
      <c r="C85" s="19" t="s">
        <v>80</v>
      </c>
      <c r="D85" s="20"/>
      <c r="E85" s="20"/>
      <c r="F85" s="18">
        <f>-2*77*0.9</f>
        <v>-138.6</v>
      </c>
      <c r="G85" s="18">
        <f t="shared" si="1"/>
        <v>-138.6</v>
      </c>
      <c r="H85" s="21"/>
    </row>
    <row r="86" spans="1:8" x14ac:dyDescent="0.25">
      <c r="A86" s="15">
        <v>41421</v>
      </c>
      <c r="B86" t="s">
        <v>31</v>
      </c>
      <c r="C86" s="8" t="s">
        <v>21</v>
      </c>
      <c r="D86" s="22" t="s">
        <v>83</v>
      </c>
      <c r="E86" s="22">
        <v>2000</v>
      </c>
      <c r="F86" s="5"/>
      <c r="G86" s="5">
        <f t="shared" si="1"/>
        <v>2000</v>
      </c>
    </row>
    <row r="87" spans="1:8" x14ac:dyDescent="0.25">
      <c r="A87" s="15">
        <v>41422</v>
      </c>
      <c r="B87" t="s">
        <v>56</v>
      </c>
      <c r="C87" s="8" t="s">
        <v>57</v>
      </c>
      <c r="D87" s="5" t="s">
        <v>83</v>
      </c>
      <c r="E87" s="5">
        <v>500</v>
      </c>
      <c r="F87" s="5"/>
      <c r="G87" s="5">
        <f t="shared" si="1"/>
        <v>500</v>
      </c>
    </row>
    <row r="88" spans="1:8" x14ac:dyDescent="0.25">
      <c r="A88" s="15"/>
      <c r="C88" s="8" t="s">
        <v>82</v>
      </c>
      <c r="D88" s="5"/>
      <c r="E88" s="5"/>
      <c r="F88" s="5">
        <v>-150</v>
      </c>
      <c r="G88" s="5">
        <f t="shared" si="1"/>
        <v>-150</v>
      </c>
      <c r="H88" s="21"/>
    </row>
    <row r="89" spans="1:8" x14ac:dyDescent="0.25">
      <c r="A89" s="15">
        <v>41423</v>
      </c>
      <c r="B89" t="s">
        <v>51</v>
      </c>
      <c r="C89" s="8" t="s">
        <v>11</v>
      </c>
      <c r="D89" s="5" t="s">
        <v>83</v>
      </c>
      <c r="E89" s="5">
        <v>1000</v>
      </c>
      <c r="F89" s="5"/>
      <c r="G89" s="5">
        <f t="shared" si="1"/>
        <v>1000</v>
      </c>
      <c r="H89" s="21"/>
    </row>
    <row r="90" spans="1:8" x14ac:dyDescent="0.25">
      <c r="A90" s="15">
        <v>41425</v>
      </c>
      <c r="B90" t="s">
        <v>33</v>
      </c>
      <c r="C90" s="8" t="s">
        <v>22</v>
      </c>
      <c r="D90" s="5" t="s">
        <v>83</v>
      </c>
      <c r="E90" s="5">
        <v>1000</v>
      </c>
      <c r="F90" s="5"/>
      <c r="G90" s="5">
        <f t="shared" si="1"/>
        <v>1000</v>
      </c>
      <c r="H90" s="21"/>
    </row>
    <row r="91" spans="1:8" x14ac:dyDescent="0.25">
      <c r="A91" s="15">
        <v>41425</v>
      </c>
      <c r="C91" s="8" t="s">
        <v>84</v>
      </c>
      <c r="D91" s="5" t="s">
        <v>83</v>
      </c>
      <c r="E91" s="5">
        <v>1000</v>
      </c>
      <c r="F91" s="5"/>
      <c r="G91" s="5">
        <f t="shared" si="1"/>
        <v>1000</v>
      </c>
      <c r="H91" s="21"/>
    </row>
    <row r="92" spans="1:8" x14ac:dyDescent="0.25">
      <c r="A92" s="15">
        <v>41426</v>
      </c>
      <c r="B92" t="s">
        <v>40</v>
      </c>
      <c r="C92" s="8" t="s">
        <v>41</v>
      </c>
      <c r="D92" s="5" t="s">
        <v>83</v>
      </c>
      <c r="E92" s="5">
        <v>1500</v>
      </c>
      <c r="F92" s="5"/>
      <c r="G92" s="5">
        <f t="shared" si="1"/>
        <v>1500</v>
      </c>
      <c r="H92" s="21"/>
    </row>
    <row r="93" spans="1:8" x14ac:dyDescent="0.25">
      <c r="A93" s="15">
        <v>41428</v>
      </c>
      <c r="B93" t="s">
        <v>37</v>
      </c>
      <c r="C93" s="8" t="s">
        <v>38</v>
      </c>
      <c r="D93" s="5" t="s">
        <v>83</v>
      </c>
      <c r="E93" s="5">
        <v>500</v>
      </c>
      <c r="F93" s="5"/>
      <c r="G93" s="5">
        <f t="shared" si="1"/>
        <v>500</v>
      </c>
      <c r="H93" s="21"/>
    </row>
    <row r="94" spans="1:8" x14ac:dyDescent="0.25">
      <c r="A94" s="15">
        <v>41429</v>
      </c>
      <c r="B94" t="s">
        <v>35</v>
      </c>
      <c r="C94" s="8" t="s">
        <v>27</v>
      </c>
      <c r="D94" s="5" t="s">
        <v>83</v>
      </c>
      <c r="E94" s="5">
        <v>1000</v>
      </c>
      <c r="F94" s="5"/>
      <c r="G94" s="5">
        <f t="shared" si="1"/>
        <v>1000</v>
      </c>
      <c r="H94" s="21"/>
    </row>
    <row r="95" spans="1:8" x14ac:dyDescent="0.25">
      <c r="A95" s="15">
        <v>41429</v>
      </c>
      <c r="B95" t="s">
        <v>72</v>
      </c>
      <c r="C95" s="8" t="s">
        <v>73</v>
      </c>
      <c r="D95" s="5" t="s">
        <v>83</v>
      </c>
      <c r="E95" s="5">
        <v>1000</v>
      </c>
      <c r="F95" s="5"/>
      <c r="G95" s="5">
        <f t="shared" si="1"/>
        <v>1000</v>
      </c>
      <c r="H95" s="21"/>
    </row>
    <row r="96" spans="1:8" x14ac:dyDescent="0.25">
      <c r="A96" s="15"/>
      <c r="C96" s="8" t="s">
        <v>86</v>
      </c>
      <c r="D96" s="5" t="s">
        <v>83</v>
      </c>
      <c r="E96" s="5"/>
      <c r="F96" s="5">
        <f>-22*380</f>
        <v>-8360</v>
      </c>
      <c r="G96" s="5">
        <f t="shared" si="1"/>
        <v>-8360</v>
      </c>
      <c r="H96" s="21"/>
    </row>
    <row r="97" spans="1:8" ht="16.5" customHeight="1" x14ac:dyDescent="0.25">
      <c r="A97" s="15"/>
      <c r="C97" s="8" t="s">
        <v>74</v>
      </c>
      <c r="D97" s="5" t="s">
        <v>83</v>
      </c>
      <c r="E97" s="5"/>
      <c r="F97" s="5">
        <f>-3*84.21</f>
        <v>-252.63</v>
      </c>
      <c r="G97" s="5">
        <f t="shared" si="1"/>
        <v>-252.63</v>
      </c>
      <c r="H97" s="21"/>
    </row>
    <row r="98" spans="1:8" ht="16.5" customHeight="1" x14ac:dyDescent="0.25">
      <c r="A98" s="15"/>
      <c r="C98" s="8" t="s">
        <v>82</v>
      </c>
      <c r="D98" s="5" t="s">
        <v>83</v>
      </c>
      <c r="E98" s="5"/>
      <c r="F98" s="5">
        <f>-30*4</f>
        <v>-120</v>
      </c>
      <c r="G98" s="5">
        <f t="shared" si="1"/>
        <v>-120</v>
      </c>
      <c r="H98" s="21"/>
    </row>
    <row r="99" spans="1:8" ht="16.5" customHeight="1" x14ac:dyDescent="0.25">
      <c r="A99" s="15"/>
      <c r="B99" t="s">
        <v>61</v>
      </c>
      <c r="C99" s="8" t="s">
        <v>60</v>
      </c>
      <c r="D99" s="5" t="s">
        <v>83</v>
      </c>
      <c r="E99" s="5">
        <v>2000</v>
      </c>
      <c r="F99" s="5"/>
      <c r="G99" s="5">
        <f t="shared" si="1"/>
        <v>2000</v>
      </c>
      <c r="H99" s="21"/>
    </row>
    <row r="100" spans="1:8" ht="16.5" customHeight="1" x14ac:dyDescent="0.25">
      <c r="A100" s="15"/>
      <c r="C100" s="8" t="s">
        <v>87</v>
      </c>
      <c r="D100" s="5" t="s">
        <v>83</v>
      </c>
      <c r="E100" s="5"/>
      <c r="F100" s="5">
        <v>-180</v>
      </c>
      <c r="G100" s="5">
        <f t="shared" si="1"/>
        <v>-180</v>
      </c>
      <c r="H100" s="21"/>
    </row>
    <row r="101" spans="1:8" ht="16.5" customHeight="1" x14ac:dyDescent="0.25">
      <c r="A101" s="15"/>
      <c r="C101" s="8" t="s">
        <v>88</v>
      </c>
      <c r="D101" s="5" t="s">
        <v>83</v>
      </c>
      <c r="E101" s="5"/>
      <c r="F101" s="5">
        <v>-65</v>
      </c>
      <c r="G101" s="5">
        <f t="shared" si="1"/>
        <v>-65</v>
      </c>
      <c r="H101" s="21"/>
    </row>
    <row r="102" spans="1:8" ht="16.5" customHeight="1" x14ac:dyDescent="0.25">
      <c r="A102" s="15"/>
      <c r="C102" s="8" t="s">
        <v>89</v>
      </c>
      <c r="D102" s="5" t="s">
        <v>83</v>
      </c>
      <c r="E102" s="5"/>
      <c r="F102" s="5">
        <v>-219</v>
      </c>
      <c r="G102" s="5">
        <f t="shared" si="1"/>
        <v>-219</v>
      </c>
      <c r="H102" s="21"/>
    </row>
    <row r="103" spans="1:8" ht="16.5" customHeight="1" x14ac:dyDescent="0.25">
      <c r="A103" s="15"/>
      <c r="C103" s="17" t="s">
        <v>90</v>
      </c>
      <c r="D103" s="18" t="s">
        <v>91</v>
      </c>
      <c r="E103" s="18"/>
      <c r="F103" s="18">
        <f>-380*30</f>
        <v>-11400</v>
      </c>
      <c r="G103" s="18">
        <f t="shared" si="1"/>
        <v>-11400</v>
      </c>
      <c r="H103" s="21"/>
    </row>
    <row r="104" spans="1:8" ht="16.5" customHeight="1" x14ac:dyDescent="0.25">
      <c r="A104" s="15">
        <v>41455</v>
      </c>
      <c r="B104" t="s">
        <v>56</v>
      </c>
      <c r="C104" s="17" t="s">
        <v>57</v>
      </c>
      <c r="D104" s="18" t="s">
        <v>91</v>
      </c>
      <c r="E104" s="18">
        <v>600</v>
      </c>
      <c r="F104" s="18"/>
      <c r="G104" s="18">
        <f t="shared" si="1"/>
        <v>600</v>
      </c>
      <c r="H104" s="21"/>
    </row>
    <row r="105" spans="1:8" ht="16.5" customHeight="1" x14ac:dyDescent="0.25">
      <c r="A105" s="15">
        <v>41456</v>
      </c>
      <c r="B105" t="s">
        <v>51</v>
      </c>
      <c r="C105" s="17" t="s">
        <v>11</v>
      </c>
      <c r="D105" s="18" t="s">
        <v>91</v>
      </c>
      <c r="E105" s="18">
        <v>1000</v>
      </c>
      <c r="F105" s="18"/>
      <c r="G105" s="18">
        <f t="shared" si="1"/>
        <v>1000</v>
      </c>
      <c r="H105" s="21"/>
    </row>
    <row r="106" spans="1:8" ht="16.5" customHeight="1" x14ac:dyDescent="0.25">
      <c r="A106" s="15">
        <v>41456</v>
      </c>
      <c r="B106" t="s">
        <v>31</v>
      </c>
      <c r="C106" s="17" t="s">
        <v>21</v>
      </c>
      <c r="D106" s="18" t="s">
        <v>91</v>
      </c>
      <c r="E106" s="18">
        <v>2000</v>
      </c>
      <c r="F106" s="18"/>
      <c r="G106" s="18">
        <f t="shared" si="1"/>
        <v>2000</v>
      </c>
      <c r="H106" s="21"/>
    </row>
    <row r="107" spans="1:8" ht="16.5" customHeight="1" x14ac:dyDescent="0.25">
      <c r="A107" s="15">
        <v>41456</v>
      </c>
      <c r="B107" t="s">
        <v>37</v>
      </c>
      <c r="C107" s="17" t="s">
        <v>38</v>
      </c>
      <c r="D107" s="18" t="s">
        <v>91</v>
      </c>
      <c r="E107" s="18">
        <v>500</v>
      </c>
      <c r="F107" s="18"/>
      <c r="G107" s="18">
        <f t="shared" si="1"/>
        <v>500</v>
      </c>
      <c r="H107" s="21"/>
    </row>
    <row r="108" spans="1:8" ht="16.5" customHeight="1" x14ac:dyDescent="0.25">
      <c r="A108" s="15">
        <v>41456</v>
      </c>
      <c r="B108" t="s">
        <v>40</v>
      </c>
      <c r="C108" s="17" t="s">
        <v>41</v>
      </c>
      <c r="D108" s="18" t="s">
        <v>91</v>
      </c>
      <c r="E108" s="18">
        <v>1500</v>
      </c>
      <c r="F108" s="18"/>
      <c r="G108" s="18">
        <f t="shared" si="1"/>
        <v>1500</v>
      </c>
      <c r="H108" s="21"/>
    </row>
    <row r="109" spans="1:8" ht="16.5" customHeight="1" x14ac:dyDescent="0.25">
      <c r="A109" s="15">
        <v>41459</v>
      </c>
      <c r="B109" t="s">
        <v>33</v>
      </c>
      <c r="C109" s="17" t="s">
        <v>92</v>
      </c>
      <c r="D109" s="18" t="s">
        <v>91</v>
      </c>
      <c r="E109" s="18">
        <v>1000</v>
      </c>
      <c r="F109" s="18"/>
      <c r="G109" s="18">
        <f t="shared" si="1"/>
        <v>1000</v>
      </c>
      <c r="H109" s="21"/>
    </row>
    <row r="110" spans="1:8" ht="16.5" customHeight="1" x14ac:dyDescent="0.25">
      <c r="A110" s="15">
        <v>41459</v>
      </c>
      <c r="B110" t="s">
        <v>35</v>
      </c>
      <c r="C110" s="17" t="s">
        <v>27</v>
      </c>
      <c r="D110" s="18" t="s">
        <v>91</v>
      </c>
      <c r="E110" s="18">
        <v>1000</v>
      </c>
      <c r="F110" s="18"/>
      <c r="G110" s="18">
        <f t="shared" si="1"/>
        <v>1000</v>
      </c>
      <c r="H110" s="21"/>
    </row>
    <row r="111" spans="1:8" ht="16.5" customHeight="1" x14ac:dyDescent="0.25">
      <c r="A111" s="15" t="s">
        <v>98</v>
      </c>
      <c r="C111" s="17" t="s">
        <v>93</v>
      </c>
      <c r="D111" s="18" t="s">
        <v>91</v>
      </c>
      <c r="E111" s="18"/>
      <c r="F111" s="18">
        <v>-250</v>
      </c>
      <c r="G111" s="18">
        <f t="shared" si="1"/>
        <v>-250</v>
      </c>
      <c r="H111" s="21"/>
    </row>
    <row r="112" spans="1:8" ht="16.5" customHeight="1" x14ac:dyDescent="0.25">
      <c r="A112" s="15" t="s">
        <v>98</v>
      </c>
      <c r="C112" s="17" t="s">
        <v>94</v>
      </c>
      <c r="D112" s="18" t="s">
        <v>91</v>
      </c>
      <c r="E112" s="18"/>
      <c r="F112" s="18">
        <v>-104</v>
      </c>
      <c r="G112" s="18">
        <f t="shared" si="1"/>
        <v>-104</v>
      </c>
      <c r="H112" s="21"/>
    </row>
    <row r="113" spans="1:8" ht="16.5" customHeight="1" x14ac:dyDescent="0.25">
      <c r="A113" s="15" t="s">
        <v>98</v>
      </c>
      <c r="C113" s="17" t="s">
        <v>95</v>
      </c>
      <c r="D113" s="18" t="s">
        <v>91</v>
      </c>
      <c r="E113" s="18"/>
      <c r="F113" s="18">
        <v>-875</v>
      </c>
      <c r="G113" s="18">
        <f t="shared" si="1"/>
        <v>-875</v>
      </c>
      <c r="H113" s="21"/>
    </row>
    <row r="114" spans="1:8" ht="16.5" customHeight="1" x14ac:dyDescent="0.25">
      <c r="A114" s="15"/>
      <c r="C114" s="17" t="s">
        <v>96</v>
      </c>
      <c r="D114" s="18" t="s">
        <v>91</v>
      </c>
      <c r="E114" s="18"/>
      <c r="F114" s="18">
        <v>-119</v>
      </c>
      <c r="G114" s="18">
        <f t="shared" si="1"/>
        <v>-119</v>
      </c>
      <c r="H114" s="21"/>
    </row>
    <row r="115" spans="1:8" ht="16.5" customHeight="1" x14ac:dyDescent="0.25">
      <c r="A115" s="15">
        <v>41464</v>
      </c>
      <c r="C115" s="17" t="s">
        <v>100</v>
      </c>
      <c r="D115" s="18" t="s">
        <v>91</v>
      </c>
      <c r="E115" s="18"/>
      <c r="F115" s="18">
        <f>-(99-3)-(104-3)</f>
        <v>-197</v>
      </c>
      <c r="G115" s="18">
        <f t="shared" si="1"/>
        <v>-197</v>
      </c>
      <c r="H115" s="21"/>
    </row>
    <row r="116" spans="1:8" ht="16.5" customHeight="1" x14ac:dyDescent="0.25">
      <c r="A116" s="15">
        <v>41470</v>
      </c>
      <c r="B116" t="s">
        <v>61</v>
      </c>
      <c r="C116" s="17" t="s">
        <v>60</v>
      </c>
      <c r="D116" s="18" t="s">
        <v>91</v>
      </c>
      <c r="E116" s="18">
        <v>2000</v>
      </c>
      <c r="F116" s="18"/>
      <c r="G116" s="18">
        <f t="shared" si="1"/>
        <v>2000</v>
      </c>
      <c r="H116" s="21"/>
    </row>
    <row r="117" spans="1:8" x14ac:dyDescent="0.25">
      <c r="A117" s="15"/>
      <c r="C117" s="17" t="s">
        <v>93</v>
      </c>
      <c r="D117" s="18" t="s">
        <v>91</v>
      </c>
      <c r="E117" s="18"/>
      <c r="F117" s="18">
        <f>-252.63</f>
        <v>-252.63</v>
      </c>
      <c r="G117" s="18">
        <f t="shared" si="1"/>
        <v>-252.63</v>
      </c>
      <c r="H117" s="21"/>
    </row>
    <row r="118" spans="1:8" x14ac:dyDescent="0.25">
      <c r="A118" s="15">
        <v>41470</v>
      </c>
      <c r="B118" t="s">
        <v>72</v>
      </c>
      <c r="C118" s="17" t="s">
        <v>97</v>
      </c>
      <c r="D118" s="18" t="s">
        <v>91</v>
      </c>
      <c r="E118" s="18">
        <v>1000</v>
      </c>
      <c r="F118" s="18"/>
      <c r="G118" s="18">
        <f t="shared" si="1"/>
        <v>1000</v>
      </c>
    </row>
    <row r="119" spans="1:8" x14ac:dyDescent="0.25">
      <c r="A119" s="15">
        <v>41471</v>
      </c>
      <c r="C119" s="17" t="s">
        <v>99</v>
      </c>
      <c r="D119" s="18" t="s">
        <v>91</v>
      </c>
      <c r="E119" s="18"/>
      <c r="F119" s="18">
        <v>-280</v>
      </c>
      <c r="G119" s="18">
        <f t="shared" si="1"/>
        <v>-280</v>
      </c>
    </row>
    <row r="120" spans="1:8" ht="30" x14ac:dyDescent="0.25">
      <c r="A120" s="15">
        <v>41473</v>
      </c>
      <c r="C120" s="17" t="s">
        <v>102</v>
      </c>
      <c r="D120" s="18" t="s">
        <v>91</v>
      </c>
      <c r="E120" s="18"/>
      <c r="F120" s="18">
        <v>-3530</v>
      </c>
      <c r="G120" s="18">
        <f t="shared" si="1"/>
        <v>-3530</v>
      </c>
    </row>
    <row r="121" spans="1:8" x14ac:dyDescent="0.25">
      <c r="A121" s="15">
        <v>41480</v>
      </c>
      <c r="C121" s="17" t="s">
        <v>101</v>
      </c>
      <c r="D121" s="18" t="s">
        <v>91</v>
      </c>
      <c r="E121" s="18"/>
      <c r="F121" s="18">
        <v>-3300</v>
      </c>
      <c r="G121" s="18">
        <f t="shared" si="1"/>
        <v>-3300</v>
      </c>
    </row>
    <row r="122" spans="1:8" x14ac:dyDescent="0.25">
      <c r="A122" s="15">
        <v>41472</v>
      </c>
      <c r="C122" s="17" t="s">
        <v>104</v>
      </c>
      <c r="D122" s="18" t="s">
        <v>91</v>
      </c>
      <c r="E122" s="18">
        <v>500</v>
      </c>
      <c r="F122" s="18"/>
      <c r="G122" s="18">
        <f t="shared" si="1"/>
        <v>500</v>
      </c>
    </row>
    <row r="123" spans="1:8" x14ac:dyDescent="0.25">
      <c r="A123" s="15">
        <v>41481</v>
      </c>
      <c r="B123" t="s">
        <v>56</v>
      </c>
      <c r="C123" s="8" t="s">
        <v>57</v>
      </c>
      <c r="D123" s="5" t="s">
        <v>103</v>
      </c>
      <c r="E123" s="5">
        <v>500</v>
      </c>
      <c r="F123" s="5"/>
      <c r="G123" s="5">
        <f t="shared" si="1"/>
        <v>500</v>
      </c>
    </row>
    <row r="124" spans="1:8" x14ac:dyDescent="0.25">
      <c r="A124" s="15">
        <v>41485</v>
      </c>
      <c r="B124" t="s">
        <v>37</v>
      </c>
      <c r="C124" s="8" t="s">
        <v>38</v>
      </c>
      <c r="D124" s="5" t="s">
        <v>103</v>
      </c>
      <c r="E124" s="5">
        <v>500</v>
      </c>
      <c r="F124" s="5"/>
      <c r="G124" s="5">
        <f t="shared" si="1"/>
        <v>500</v>
      </c>
    </row>
    <row r="125" spans="1:8" x14ac:dyDescent="0.25">
      <c r="A125" s="15">
        <v>41487</v>
      </c>
      <c r="B125" t="s">
        <v>31</v>
      </c>
      <c r="C125" s="8" t="s">
        <v>21</v>
      </c>
      <c r="D125" s="5" t="s">
        <v>103</v>
      </c>
      <c r="E125" s="5">
        <v>2000</v>
      </c>
      <c r="F125" s="5"/>
      <c r="G125" s="5">
        <f t="shared" si="1"/>
        <v>2000</v>
      </c>
    </row>
    <row r="126" spans="1:8" x14ac:dyDescent="0.25">
      <c r="A126" s="15">
        <v>41488</v>
      </c>
      <c r="B126" t="s">
        <v>51</v>
      </c>
      <c r="C126" s="8" t="s">
        <v>11</v>
      </c>
      <c r="D126" s="5" t="s">
        <v>103</v>
      </c>
      <c r="E126" s="5">
        <v>1000</v>
      </c>
      <c r="F126" s="5"/>
      <c r="G126" s="5">
        <f t="shared" si="1"/>
        <v>1000</v>
      </c>
    </row>
    <row r="127" spans="1:8" x14ac:dyDescent="0.25">
      <c r="A127" s="15">
        <v>41488</v>
      </c>
      <c r="B127" t="s">
        <v>35</v>
      </c>
      <c r="C127" s="8" t="s">
        <v>27</v>
      </c>
      <c r="D127" s="5" t="s">
        <v>103</v>
      </c>
      <c r="E127" s="5">
        <v>1000</v>
      </c>
      <c r="F127" s="5"/>
      <c r="G127" s="5">
        <f t="shared" si="1"/>
        <v>1000</v>
      </c>
    </row>
    <row r="128" spans="1:8" x14ac:dyDescent="0.25">
      <c r="A128" s="15">
        <v>41488</v>
      </c>
      <c r="B128" t="s">
        <v>40</v>
      </c>
      <c r="C128" s="8" t="s">
        <v>41</v>
      </c>
      <c r="D128" s="5" t="s">
        <v>103</v>
      </c>
      <c r="E128" s="5">
        <v>1500</v>
      </c>
      <c r="F128" s="5"/>
      <c r="G128" s="5">
        <f t="shared" si="1"/>
        <v>1500</v>
      </c>
    </row>
    <row r="129" spans="1:7" x14ac:dyDescent="0.25">
      <c r="A129" s="15">
        <v>41489</v>
      </c>
      <c r="B129" t="s">
        <v>106</v>
      </c>
      <c r="C129" s="5" t="s">
        <v>105</v>
      </c>
      <c r="D129" s="5"/>
      <c r="E129" s="5">
        <v>2000</v>
      </c>
      <c r="F129" s="5"/>
      <c r="G129" s="5">
        <f t="shared" si="1"/>
        <v>2000</v>
      </c>
    </row>
    <row r="130" spans="1:7" x14ac:dyDescent="0.25">
      <c r="A130" s="15"/>
      <c r="C130" s="8" t="s">
        <v>59</v>
      </c>
      <c r="D130" s="5" t="s">
        <v>103</v>
      </c>
      <c r="E130" s="5"/>
      <c r="F130" s="5">
        <f>-380*31</f>
        <v>-11780</v>
      </c>
      <c r="G130" s="5">
        <f t="shared" si="1"/>
        <v>-11780</v>
      </c>
    </row>
    <row r="131" spans="1:7" ht="15.75" customHeight="1" x14ac:dyDescent="0.25">
      <c r="A131" s="15">
        <v>41490</v>
      </c>
      <c r="C131" s="8" t="s">
        <v>107</v>
      </c>
      <c r="D131" s="5" t="s">
        <v>103</v>
      </c>
      <c r="E131" s="5"/>
      <c r="F131" s="5">
        <f>-84.21*8</f>
        <v>-673.68</v>
      </c>
      <c r="G131" s="5">
        <f t="shared" si="1"/>
        <v>-673.68</v>
      </c>
    </row>
    <row r="132" spans="1:7" x14ac:dyDescent="0.25">
      <c r="A132" s="15"/>
      <c r="C132" s="8" t="s">
        <v>108</v>
      </c>
      <c r="D132" s="5" t="s">
        <v>103</v>
      </c>
      <c r="E132" s="5"/>
      <c r="F132" s="5">
        <v>-2000</v>
      </c>
      <c r="G132" s="5">
        <f t="shared" si="1"/>
        <v>-2000</v>
      </c>
    </row>
    <row r="133" spans="1:7" x14ac:dyDescent="0.25">
      <c r="A133" s="15">
        <v>41491</v>
      </c>
      <c r="B133" t="s">
        <v>112</v>
      </c>
      <c r="C133" s="8" t="s">
        <v>113</v>
      </c>
      <c r="D133" s="5" t="s">
        <v>103</v>
      </c>
      <c r="E133" s="5">
        <v>500</v>
      </c>
      <c r="F133" s="5"/>
      <c r="G133" s="5">
        <f t="shared" si="1"/>
        <v>500</v>
      </c>
    </row>
    <row r="134" spans="1:7" x14ac:dyDescent="0.25">
      <c r="A134" s="15">
        <v>41493</v>
      </c>
      <c r="B134" t="s">
        <v>33</v>
      </c>
      <c r="C134" s="8" t="s">
        <v>92</v>
      </c>
      <c r="D134" s="5" t="s">
        <v>103</v>
      </c>
      <c r="E134" s="5">
        <v>1000</v>
      </c>
      <c r="F134" s="5"/>
      <c r="G134" s="5">
        <f t="shared" si="1"/>
        <v>1000</v>
      </c>
    </row>
    <row r="135" spans="1:7" x14ac:dyDescent="0.25">
      <c r="A135" s="15">
        <v>41493</v>
      </c>
      <c r="B135" t="s">
        <v>61</v>
      </c>
      <c r="C135" s="8" t="s">
        <v>60</v>
      </c>
      <c r="D135" s="5" t="s">
        <v>103</v>
      </c>
      <c r="E135" s="5">
        <v>2000</v>
      </c>
      <c r="F135" s="5"/>
      <c r="G135" s="5">
        <f t="shared" si="1"/>
        <v>2000</v>
      </c>
    </row>
    <row r="136" spans="1:7" x14ac:dyDescent="0.25">
      <c r="A136" s="15">
        <v>41500</v>
      </c>
      <c r="C136" s="8" t="s">
        <v>114</v>
      </c>
      <c r="D136" s="5" t="s">
        <v>103</v>
      </c>
      <c r="E136" s="5">
        <v>450</v>
      </c>
      <c r="F136" s="5"/>
      <c r="G136" s="5">
        <f t="shared" si="1"/>
        <v>450</v>
      </c>
    </row>
    <row r="137" spans="1:7" x14ac:dyDescent="0.25">
      <c r="A137" s="15">
        <v>41512</v>
      </c>
      <c r="B137" t="s">
        <v>72</v>
      </c>
      <c r="C137" s="8" t="s">
        <v>111</v>
      </c>
      <c r="D137" s="5" t="s">
        <v>103</v>
      </c>
      <c r="E137" s="5">
        <v>1000</v>
      </c>
      <c r="F137" s="5"/>
      <c r="G137" s="5">
        <f t="shared" si="1"/>
        <v>1000</v>
      </c>
    </row>
    <row r="138" spans="1:7" x14ac:dyDescent="0.25">
      <c r="A138" s="15">
        <v>41519</v>
      </c>
      <c r="B138" t="s">
        <v>56</v>
      </c>
      <c r="C138" s="7" t="s">
        <v>57</v>
      </c>
      <c r="D138" s="6" t="s">
        <v>110</v>
      </c>
      <c r="E138" s="6">
        <v>500</v>
      </c>
      <c r="F138" s="6"/>
      <c r="G138" s="6">
        <f t="shared" si="1"/>
        <v>500</v>
      </c>
    </row>
    <row r="139" spans="1:7" x14ac:dyDescent="0.25">
      <c r="A139" s="15">
        <v>41519</v>
      </c>
      <c r="B139" t="s">
        <v>31</v>
      </c>
      <c r="C139" s="7" t="s">
        <v>21</v>
      </c>
      <c r="D139" s="6" t="s">
        <v>110</v>
      </c>
      <c r="E139" s="6">
        <v>2000</v>
      </c>
      <c r="F139" s="6"/>
      <c r="G139" s="6">
        <f t="shared" si="1"/>
        <v>2000</v>
      </c>
    </row>
    <row r="140" spans="1:7" x14ac:dyDescent="0.25">
      <c r="A140" s="15">
        <v>41520</v>
      </c>
      <c r="B140" t="s">
        <v>37</v>
      </c>
      <c r="C140" s="7" t="s">
        <v>38</v>
      </c>
      <c r="D140" s="6" t="s">
        <v>110</v>
      </c>
      <c r="E140" s="6">
        <v>500</v>
      </c>
      <c r="F140" s="6"/>
      <c r="G140" s="6">
        <f t="shared" si="1"/>
        <v>500</v>
      </c>
    </row>
    <row r="141" spans="1:7" x14ac:dyDescent="0.25">
      <c r="A141" s="15">
        <v>41520</v>
      </c>
      <c r="B141" t="s">
        <v>51</v>
      </c>
      <c r="C141" s="7" t="s">
        <v>11</v>
      </c>
      <c r="D141" s="6" t="s">
        <v>110</v>
      </c>
      <c r="E141" s="6">
        <v>1000</v>
      </c>
      <c r="F141" s="6"/>
      <c r="G141" s="6">
        <f t="shared" si="1"/>
        <v>1000</v>
      </c>
    </row>
    <row r="142" spans="1:7" x14ac:dyDescent="0.25">
      <c r="A142" s="15">
        <v>41522</v>
      </c>
      <c r="B142" t="s">
        <v>61</v>
      </c>
      <c r="C142" s="7" t="s">
        <v>60</v>
      </c>
      <c r="D142" s="6" t="s">
        <v>110</v>
      </c>
      <c r="E142" s="6">
        <v>2000</v>
      </c>
      <c r="F142" s="6"/>
      <c r="G142" s="6">
        <f t="shared" si="1"/>
        <v>2000</v>
      </c>
    </row>
    <row r="143" spans="1:7" x14ac:dyDescent="0.25">
      <c r="A143" s="15">
        <v>41522</v>
      </c>
      <c r="B143" t="s">
        <v>33</v>
      </c>
      <c r="C143" s="7" t="s">
        <v>92</v>
      </c>
      <c r="D143" s="6" t="s">
        <v>110</v>
      </c>
      <c r="E143" s="6">
        <v>1000</v>
      </c>
      <c r="F143" s="6"/>
      <c r="G143" s="6">
        <f t="shared" si="1"/>
        <v>1000</v>
      </c>
    </row>
    <row r="144" spans="1:7" x14ac:dyDescent="0.25">
      <c r="A144" s="15">
        <v>41522</v>
      </c>
      <c r="B144" t="s">
        <v>40</v>
      </c>
      <c r="C144" s="7" t="s">
        <v>41</v>
      </c>
      <c r="D144" s="6" t="s">
        <v>110</v>
      </c>
      <c r="E144" s="6">
        <v>1500</v>
      </c>
      <c r="F144" s="6"/>
      <c r="G144" s="6">
        <f t="shared" si="1"/>
        <v>1500</v>
      </c>
    </row>
    <row r="145" spans="1:8" x14ac:dyDescent="0.25">
      <c r="A145" s="15"/>
      <c r="C145" s="7" t="s">
        <v>109</v>
      </c>
      <c r="D145" s="6" t="s">
        <v>110</v>
      </c>
      <c r="E145" s="6"/>
      <c r="F145" s="6">
        <f>-380*15</f>
        <v>-5700</v>
      </c>
      <c r="G145" s="6">
        <f t="shared" si="1"/>
        <v>-5700</v>
      </c>
    </row>
    <row r="146" spans="1:8" x14ac:dyDescent="0.25">
      <c r="A146" s="15"/>
      <c r="B146" t="s">
        <v>115</v>
      </c>
      <c r="C146" s="7" t="s">
        <v>27</v>
      </c>
      <c r="D146" s="6" t="s">
        <v>110</v>
      </c>
      <c r="E146" s="6">
        <v>1000</v>
      </c>
      <c r="F146" s="6"/>
      <c r="G146" s="6">
        <f t="shared" si="1"/>
        <v>1000</v>
      </c>
    </row>
    <row r="147" spans="1:8" ht="14.25" customHeight="1" x14ac:dyDescent="0.25">
      <c r="A147" s="15"/>
      <c r="C147" s="7" t="s">
        <v>121</v>
      </c>
      <c r="D147" s="6" t="s">
        <v>110</v>
      </c>
      <c r="E147" s="6"/>
      <c r="F147" s="6">
        <v>-336.84</v>
      </c>
      <c r="G147" s="6">
        <f t="shared" si="1"/>
        <v>-336.84</v>
      </c>
    </row>
    <row r="148" spans="1:8" x14ac:dyDescent="0.25">
      <c r="A148" s="15"/>
      <c r="C148" s="7" t="s">
        <v>116</v>
      </c>
      <c r="D148" s="6" t="s">
        <v>110</v>
      </c>
      <c r="E148" s="6"/>
      <c r="F148" s="6">
        <v>-5700</v>
      </c>
      <c r="G148" s="6">
        <f t="shared" si="1"/>
        <v>-5700</v>
      </c>
    </row>
    <row r="149" spans="1:8" x14ac:dyDescent="0.25">
      <c r="A149" s="15">
        <v>41537</v>
      </c>
      <c r="B149" t="s">
        <v>112</v>
      </c>
      <c r="C149" s="7" t="s">
        <v>113</v>
      </c>
      <c r="D149" s="6" t="s">
        <v>110</v>
      </c>
      <c r="E149" s="6">
        <v>500</v>
      </c>
      <c r="F149" s="6"/>
      <c r="G149" s="6">
        <f t="shared" si="1"/>
        <v>500</v>
      </c>
    </row>
    <row r="150" spans="1:8" x14ac:dyDescent="0.25">
      <c r="A150" s="15">
        <v>41548</v>
      </c>
      <c r="B150" t="s">
        <v>72</v>
      </c>
      <c r="C150" s="7" t="s">
        <v>111</v>
      </c>
      <c r="D150" s="6" t="s">
        <v>110</v>
      </c>
      <c r="E150" s="6">
        <v>1000</v>
      </c>
      <c r="F150" s="6"/>
      <c r="G150" s="6">
        <f t="shared" si="1"/>
        <v>1000</v>
      </c>
      <c r="H150" s="21"/>
    </row>
    <row r="151" spans="1:8" x14ac:dyDescent="0.25">
      <c r="A151" s="15"/>
      <c r="C151" s="7" t="s">
        <v>117</v>
      </c>
      <c r="D151" s="6" t="s">
        <v>110</v>
      </c>
      <c r="E151" s="6"/>
      <c r="F151" s="6">
        <v>-90</v>
      </c>
      <c r="G151" s="6">
        <f t="shared" ref="G151:G179" si="2">E151+F151</f>
        <v>-90</v>
      </c>
      <c r="H151" s="21"/>
    </row>
    <row r="152" spans="1:8" x14ac:dyDescent="0.25">
      <c r="A152" s="15"/>
      <c r="C152" s="8" t="s">
        <v>119</v>
      </c>
      <c r="D152" s="5" t="s">
        <v>118</v>
      </c>
      <c r="E152" s="5"/>
      <c r="F152" s="5">
        <f>-13*380</f>
        <v>-4940</v>
      </c>
      <c r="G152" s="5">
        <f t="shared" si="2"/>
        <v>-4940</v>
      </c>
      <c r="H152" s="21"/>
    </row>
    <row r="153" spans="1:8" x14ac:dyDescent="0.25">
      <c r="A153" s="15">
        <v>41548</v>
      </c>
      <c r="B153" t="s">
        <v>56</v>
      </c>
      <c r="C153" s="8" t="s">
        <v>57</v>
      </c>
      <c r="D153" s="5" t="s">
        <v>118</v>
      </c>
      <c r="E153" s="5">
        <v>500</v>
      </c>
      <c r="F153" s="5"/>
      <c r="G153" s="5">
        <f t="shared" si="2"/>
        <v>500</v>
      </c>
      <c r="H153" s="21"/>
    </row>
    <row r="154" spans="1:8" x14ac:dyDescent="0.25">
      <c r="A154" s="15">
        <v>41548</v>
      </c>
      <c r="B154" t="s">
        <v>40</v>
      </c>
      <c r="C154" s="8" t="s">
        <v>41</v>
      </c>
      <c r="D154" s="5" t="s">
        <v>118</v>
      </c>
      <c r="E154" s="5">
        <v>1500</v>
      </c>
      <c r="F154" s="5"/>
      <c r="G154" s="5">
        <f t="shared" si="2"/>
        <v>1500</v>
      </c>
      <c r="H154" s="21"/>
    </row>
    <row r="155" spans="1:8" x14ac:dyDescent="0.25">
      <c r="A155" s="15">
        <v>41551</v>
      </c>
      <c r="B155" t="s">
        <v>37</v>
      </c>
      <c r="C155" s="8" t="s">
        <v>38</v>
      </c>
      <c r="D155" s="5" t="s">
        <v>118</v>
      </c>
      <c r="E155" s="5">
        <v>500</v>
      </c>
      <c r="F155" s="5"/>
      <c r="G155" s="5">
        <f t="shared" si="2"/>
        <v>500</v>
      </c>
      <c r="H155" s="21"/>
    </row>
    <row r="156" spans="1:8" x14ac:dyDescent="0.25">
      <c r="A156" s="15">
        <v>41551</v>
      </c>
      <c r="B156" t="s">
        <v>31</v>
      </c>
      <c r="C156" s="8" t="s">
        <v>21</v>
      </c>
      <c r="D156" s="5" t="s">
        <v>118</v>
      </c>
      <c r="E156" s="5">
        <v>2000</v>
      </c>
      <c r="F156" s="5"/>
      <c r="G156" s="5">
        <f t="shared" si="2"/>
        <v>2000</v>
      </c>
      <c r="H156" s="21"/>
    </row>
    <row r="157" spans="1:8" x14ac:dyDescent="0.25">
      <c r="A157" s="15">
        <v>41552</v>
      </c>
      <c r="B157" t="s">
        <v>33</v>
      </c>
      <c r="C157" s="8" t="s">
        <v>92</v>
      </c>
      <c r="D157" s="5" t="s">
        <v>118</v>
      </c>
      <c r="E157" s="5">
        <v>1000</v>
      </c>
      <c r="F157" s="5"/>
      <c r="G157" s="5">
        <f t="shared" si="2"/>
        <v>1000</v>
      </c>
      <c r="H157" s="21"/>
    </row>
    <row r="158" spans="1:8" ht="30" x14ac:dyDescent="0.25">
      <c r="A158" s="15"/>
      <c r="C158" s="8" t="s">
        <v>102</v>
      </c>
      <c r="D158" s="5" t="s">
        <v>118</v>
      </c>
      <c r="E158" s="5"/>
      <c r="F158" s="5">
        <v>-3240</v>
      </c>
      <c r="G158" s="5">
        <f t="shared" si="2"/>
        <v>-3240</v>
      </c>
      <c r="H158" s="21"/>
    </row>
    <row r="159" spans="1:8" x14ac:dyDescent="0.25">
      <c r="A159" s="15">
        <v>41556</v>
      </c>
      <c r="B159" t="s">
        <v>51</v>
      </c>
      <c r="C159" s="8" t="s">
        <v>11</v>
      </c>
      <c r="D159" s="5" t="s">
        <v>118</v>
      </c>
      <c r="E159" s="5">
        <v>1000</v>
      </c>
      <c r="F159" s="5"/>
      <c r="G159" s="5">
        <f t="shared" si="2"/>
        <v>1000</v>
      </c>
      <c r="H159" s="21"/>
    </row>
    <row r="160" spans="1:8" x14ac:dyDescent="0.25">
      <c r="A160" s="15"/>
      <c r="C160" s="8" t="s">
        <v>120</v>
      </c>
      <c r="D160" s="5" t="s">
        <v>118</v>
      </c>
      <c r="E160" s="5"/>
      <c r="F160" s="5">
        <f>-380*18</f>
        <v>-6840</v>
      </c>
      <c r="G160" s="5">
        <f t="shared" si="2"/>
        <v>-6840</v>
      </c>
      <c r="H160" s="21"/>
    </row>
    <row r="161" spans="1:8" ht="45" x14ac:dyDescent="0.25">
      <c r="A161" s="15"/>
      <c r="C161" s="8" t="s">
        <v>122</v>
      </c>
      <c r="D161" s="5" t="s">
        <v>118</v>
      </c>
      <c r="E161" s="5"/>
      <c r="F161" s="5">
        <v>-345</v>
      </c>
      <c r="G161" s="5">
        <f t="shared" si="2"/>
        <v>-345</v>
      </c>
      <c r="H161" s="21"/>
    </row>
    <row r="162" spans="1:8" x14ac:dyDescent="0.25">
      <c r="A162" s="15">
        <v>41564</v>
      </c>
      <c r="B162" s="23" t="s">
        <v>115</v>
      </c>
      <c r="C162" s="8" t="s">
        <v>27</v>
      </c>
      <c r="D162" s="5" t="s">
        <v>118</v>
      </c>
      <c r="E162" s="5">
        <v>1000</v>
      </c>
      <c r="F162" s="5"/>
      <c r="G162" s="5">
        <f t="shared" si="2"/>
        <v>1000</v>
      </c>
      <c r="H162" s="21"/>
    </row>
    <row r="163" spans="1:8" x14ac:dyDescent="0.25">
      <c r="A163" s="15">
        <v>41580</v>
      </c>
      <c r="B163" s="23" t="s">
        <v>72</v>
      </c>
      <c r="C163" s="8" t="s">
        <v>97</v>
      </c>
      <c r="D163" s="5" t="s">
        <v>118</v>
      </c>
      <c r="E163" s="5">
        <v>1000</v>
      </c>
      <c r="F163" s="5"/>
      <c r="G163" s="5">
        <f t="shared" si="2"/>
        <v>1000</v>
      </c>
      <c r="H163" s="21"/>
    </row>
    <row r="164" spans="1:8" x14ac:dyDescent="0.25">
      <c r="A164" s="15">
        <v>41594</v>
      </c>
      <c r="B164" s="23" t="s">
        <v>61</v>
      </c>
      <c r="C164" s="8" t="s">
        <v>60</v>
      </c>
      <c r="D164" s="5" t="s">
        <v>118</v>
      </c>
      <c r="E164" s="5">
        <v>2000</v>
      </c>
      <c r="F164" s="5"/>
      <c r="G164" s="5">
        <f t="shared" si="2"/>
        <v>2000</v>
      </c>
      <c r="H164" s="21"/>
    </row>
    <row r="165" spans="1:8" x14ac:dyDescent="0.25">
      <c r="A165" s="15">
        <v>41577</v>
      </c>
      <c r="B165" t="s">
        <v>56</v>
      </c>
      <c r="C165" s="7" t="s">
        <v>57</v>
      </c>
      <c r="D165" s="6" t="s">
        <v>123</v>
      </c>
      <c r="E165" s="6">
        <v>500</v>
      </c>
      <c r="F165" s="6"/>
      <c r="G165" s="6">
        <f t="shared" si="2"/>
        <v>500</v>
      </c>
      <c r="H165" s="21"/>
    </row>
    <row r="166" spans="1:8" x14ac:dyDescent="0.25">
      <c r="A166" s="15">
        <v>41581</v>
      </c>
      <c r="B166" s="23" t="s">
        <v>112</v>
      </c>
      <c r="C166" s="7" t="s">
        <v>128</v>
      </c>
      <c r="D166" s="6" t="s">
        <v>123</v>
      </c>
      <c r="E166" s="6">
        <v>500</v>
      </c>
      <c r="F166" s="6"/>
      <c r="G166" s="6">
        <f t="shared" si="2"/>
        <v>500</v>
      </c>
      <c r="H166" s="21"/>
    </row>
    <row r="167" spans="1:8" x14ac:dyDescent="0.25">
      <c r="A167" s="15"/>
      <c r="B167" s="23"/>
      <c r="C167" s="7" t="s">
        <v>124</v>
      </c>
      <c r="D167" s="6" t="s">
        <v>123</v>
      </c>
      <c r="E167" s="6"/>
      <c r="F167" s="6">
        <f>-380*15</f>
        <v>-5700</v>
      </c>
      <c r="G167" s="6">
        <f t="shared" si="2"/>
        <v>-5700</v>
      </c>
      <c r="H167" s="21"/>
    </row>
    <row r="168" spans="1:8" x14ac:dyDescent="0.25">
      <c r="A168" s="15"/>
      <c r="B168" s="23"/>
      <c r="C168" s="7" t="s">
        <v>125</v>
      </c>
      <c r="D168" s="6" t="s">
        <v>123</v>
      </c>
      <c r="E168" s="6"/>
      <c r="F168" s="6">
        <v>-505</v>
      </c>
      <c r="G168" s="6">
        <f t="shared" si="2"/>
        <v>-505</v>
      </c>
      <c r="H168" s="21"/>
    </row>
    <row r="169" spans="1:8" ht="30" x14ac:dyDescent="0.25">
      <c r="A169" s="15"/>
      <c r="B169" s="23"/>
      <c r="C169" s="7" t="s">
        <v>126</v>
      </c>
      <c r="D169" s="6" t="s">
        <v>123</v>
      </c>
      <c r="E169" s="6"/>
      <c r="F169" s="6">
        <v>-991</v>
      </c>
      <c r="G169" s="6">
        <f t="shared" si="2"/>
        <v>-991</v>
      </c>
      <c r="H169" s="21"/>
    </row>
    <row r="170" spans="1:8" x14ac:dyDescent="0.25">
      <c r="A170" s="15">
        <v>41583</v>
      </c>
      <c r="B170" s="23" t="s">
        <v>51</v>
      </c>
      <c r="C170" s="7" t="s">
        <v>11</v>
      </c>
      <c r="D170" s="6" t="s">
        <v>123</v>
      </c>
      <c r="E170" s="6">
        <v>1000</v>
      </c>
      <c r="F170" s="6"/>
      <c r="G170" s="6">
        <f t="shared" si="2"/>
        <v>1000</v>
      </c>
      <c r="H170" s="21"/>
    </row>
    <row r="171" spans="1:8" x14ac:dyDescent="0.25">
      <c r="A171" s="15">
        <v>41582</v>
      </c>
      <c r="B171" t="s">
        <v>31</v>
      </c>
      <c r="C171" s="7" t="s">
        <v>21</v>
      </c>
      <c r="D171" s="6" t="s">
        <v>123</v>
      </c>
      <c r="E171" s="6">
        <v>2000</v>
      </c>
      <c r="F171" s="6"/>
      <c r="G171" s="6">
        <f t="shared" si="2"/>
        <v>2000</v>
      </c>
    </row>
    <row r="172" spans="1:8" x14ac:dyDescent="0.25">
      <c r="A172" s="15">
        <v>41582</v>
      </c>
      <c r="B172" t="s">
        <v>37</v>
      </c>
      <c r="C172" s="7" t="s">
        <v>38</v>
      </c>
      <c r="D172" s="6" t="s">
        <v>123</v>
      </c>
      <c r="E172" s="6">
        <v>500</v>
      </c>
      <c r="F172" s="6"/>
      <c r="G172" s="6">
        <f t="shared" si="2"/>
        <v>500</v>
      </c>
    </row>
    <row r="173" spans="1:8" x14ac:dyDescent="0.25">
      <c r="A173" s="15">
        <v>41581</v>
      </c>
      <c r="B173" s="23" t="s">
        <v>115</v>
      </c>
      <c r="C173" s="7" t="s">
        <v>27</v>
      </c>
      <c r="D173" s="6" t="s">
        <v>123</v>
      </c>
      <c r="E173" s="6">
        <v>1000</v>
      </c>
      <c r="F173" s="6"/>
      <c r="G173" s="6">
        <f t="shared" si="2"/>
        <v>1000</v>
      </c>
    </row>
    <row r="174" spans="1:8" x14ac:dyDescent="0.25">
      <c r="A174" s="15">
        <v>41584</v>
      </c>
      <c r="B174" s="23" t="s">
        <v>33</v>
      </c>
      <c r="C174" s="7" t="s">
        <v>92</v>
      </c>
      <c r="D174" s="6" t="s">
        <v>123</v>
      </c>
      <c r="E174" s="6">
        <v>1000</v>
      </c>
      <c r="F174" s="6"/>
      <c r="G174" s="6">
        <f t="shared" si="2"/>
        <v>1000</v>
      </c>
    </row>
    <row r="175" spans="1:8" x14ac:dyDescent="0.25">
      <c r="A175" s="15">
        <v>41594</v>
      </c>
      <c r="B175" s="23" t="s">
        <v>61</v>
      </c>
      <c r="C175" s="7" t="s">
        <v>60</v>
      </c>
      <c r="D175" s="6" t="s">
        <v>123</v>
      </c>
      <c r="E175" s="6">
        <v>2000</v>
      </c>
      <c r="F175" s="6"/>
      <c r="G175" s="6">
        <f t="shared" si="2"/>
        <v>2000</v>
      </c>
    </row>
    <row r="176" spans="1:8" x14ac:dyDescent="0.25">
      <c r="A176" s="15">
        <v>41590</v>
      </c>
      <c r="B176" s="23" t="s">
        <v>112</v>
      </c>
      <c r="C176" s="7" t="s">
        <v>127</v>
      </c>
      <c r="D176" s="6" t="s">
        <v>123</v>
      </c>
      <c r="E176" s="6">
        <v>500</v>
      </c>
      <c r="F176" s="6"/>
      <c r="G176" s="6">
        <f t="shared" si="2"/>
        <v>500</v>
      </c>
    </row>
    <row r="177" spans="1:7" ht="15.75" customHeight="1" x14ac:dyDescent="0.25">
      <c r="A177" s="15"/>
      <c r="B177" s="23"/>
      <c r="C177" s="7" t="s">
        <v>129</v>
      </c>
      <c r="D177" s="6" t="s">
        <v>123</v>
      </c>
      <c r="E177" s="6"/>
      <c r="F177" s="6">
        <f>-15*380</f>
        <v>-5700</v>
      </c>
      <c r="G177" s="6">
        <f t="shared" si="2"/>
        <v>-5700</v>
      </c>
    </row>
    <row r="178" spans="1:7" ht="15.75" customHeight="1" x14ac:dyDescent="0.25">
      <c r="A178" s="15"/>
      <c r="B178" s="23"/>
      <c r="C178" s="7" t="s">
        <v>130</v>
      </c>
      <c r="D178" s="6" t="s">
        <v>123</v>
      </c>
      <c r="E178" s="6"/>
      <c r="F178" s="6">
        <v>-860</v>
      </c>
      <c r="G178" s="6">
        <f t="shared" si="2"/>
        <v>-860</v>
      </c>
    </row>
    <row r="179" spans="1:7" ht="15.75" customHeight="1" x14ac:dyDescent="0.25">
      <c r="A179" s="15"/>
      <c r="B179" s="23"/>
      <c r="C179" s="8" t="s">
        <v>131</v>
      </c>
      <c r="D179" s="5" t="s">
        <v>132</v>
      </c>
      <c r="E179" s="5"/>
      <c r="F179" s="5">
        <f>-380*8</f>
        <v>-3040</v>
      </c>
      <c r="G179" s="5">
        <f t="shared" si="2"/>
        <v>-3040</v>
      </c>
    </row>
    <row r="180" spans="1:7" ht="15.75" customHeight="1" x14ac:dyDescent="0.25">
      <c r="A180" s="15"/>
      <c r="B180" s="23"/>
      <c r="C180" s="24"/>
      <c r="D180" s="25"/>
      <c r="E180" s="25"/>
      <c r="F180" s="25"/>
      <c r="G180" s="25"/>
    </row>
    <row r="181" spans="1:7" x14ac:dyDescent="0.25">
      <c r="C181" s="4" t="s">
        <v>2</v>
      </c>
      <c r="D181" s="1"/>
      <c r="E181" s="1">
        <f>SUM(E3:E171)</f>
        <v>137950</v>
      </c>
      <c r="F181" s="1">
        <f>SUM(F3:F171)</f>
        <v>-128675.20999999999</v>
      </c>
      <c r="G181" s="1">
        <f>SUM(G3:G179)</f>
        <v>4674.7899999999972</v>
      </c>
    </row>
    <row r="183" spans="1:7" x14ac:dyDescent="0.25">
      <c r="C183" s="10"/>
      <c r="D183" s="12"/>
      <c r="E183" s="9"/>
    </row>
    <row r="184" spans="1:7" x14ac:dyDescent="0.25">
      <c r="C184" s="11"/>
      <c r="D184" s="12"/>
      <c r="E184" s="9"/>
    </row>
    <row r="185" spans="1:7" x14ac:dyDescent="0.25">
      <c r="C185" s="11"/>
      <c r="D185" s="12"/>
    </row>
    <row r="186" spans="1:7" x14ac:dyDescent="0.25">
      <c r="B186" s="1"/>
      <c r="C186" s="11"/>
      <c r="D186" s="12"/>
      <c r="E186" s="9"/>
    </row>
    <row r="187" spans="1:7" x14ac:dyDescent="0.25">
      <c r="C187" s="11"/>
      <c r="D187" s="12"/>
    </row>
    <row r="188" spans="1:7" x14ac:dyDescent="0.25">
      <c r="C188" s="13"/>
      <c r="D188" s="12"/>
    </row>
    <row r="189" spans="1:7" x14ac:dyDescent="0.25">
      <c r="C189" s="13"/>
      <c r="D189" s="12"/>
    </row>
    <row r="190" spans="1:7" x14ac:dyDescent="0.25">
      <c r="C190" s="11"/>
      <c r="D190" s="12"/>
    </row>
    <row r="191" spans="1:7" x14ac:dyDescent="0.25">
      <c r="C191" s="11"/>
      <c r="D191" s="12"/>
    </row>
  </sheetData>
  <hyperlinks>
    <hyperlink ref="C7" r:id="rId1" tooltip="Информация о пользователе." display="http://vao-priut.org/users/janeu-0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2013-11-24T21:04:02Z</dcterms:modified>
</cp:coreProperties>
</file>